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comments3.xml" ContentType="application/vnd.openxmlformats-officedocument.spreadsheetml.comments+xml"/>
  <Override PartName="/xl/tables/table4.xml" ContentType="application/vnd.openxmlformats-officedocument.spreadsheetml.table+xml"/>
  <Override PartName="/xl/comments4.xml" ContentType="application/vnd.openxmlformats-officedocument.spreadsheetml.comments+xml"/>
  <Override PartName="/xl/tables/table5.xml" ContentType="application/vnd.openxmlformats-officedocument.spreadsheetml.table+xml"/>
  <Override PartName="/xl/comments5.xml" ContentType="application/vnd.openxmlformats-officedocument.spreadsheetml.comments+xml"/>
  <Override PartName="/xl/tables/table6.xml" ContentType="application/vnd.openxmlformats-officedocument.spreadsheetml.table+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ento_zošit" defaultThemeVersion="124226"/>
  <mc:AlternateContent xmlns:mc="http://schemas.openxmlformats.org/markup-compatibility/2006">
    <mc:Choice Requires="x15">
      <x15ac:absPath xmlns:x15ac="http://schemas.microsoft.com/office/spreadsheetml/2010/11/ac" url="X:\PRIRUCKY A USMERNENIA\U_NKB_5_2019_formulare\"/>
    </mc:Choice>
  </mc:AlternateContent>
  <bookViews>
    <workbookView xWindow="0" yWindow="0" windowWidth="24000" windowHeight="9600"/>
  </bookViews>
  <sheets>
    <sheet name="Zamestnanci_Staff" sheetId="2" r:id="rId1"/>
    <sheet name="Employees_DPP" sheetId="10" r:id="rId2"/>
    <sheet name="Cestovne_Travel" sheetId="3" r:id="rId3"/>
    <sheet name="In_kind" sheetId="7" r:id="rId4"/>
    <sheet name="Nepriame_naklady" sheetId="8" r:id="rId5"/>
    <sheet name="Rezerva" sheetId="9" r:id="rId6"/>
    <sheet name="Slovnik" sheetId="6" state="hidden" r:id="rId7"/>
    <sheet name="Ciselniky" sheetId="5" state="hidden" r:id="rId8"/>
  </sheets>
  <definedNames>
    <definedName name="budget_chapters">Ciselniky!$O$2:$O$13</definedName>
    <definedName name="Cesta">Ciselniky!$E$2:$E$3</definedName>
    <definedName name="Countries">Ciselniky!$A$2:$A$34</definedName>
    <definedName name="entities">Ciselniky!$Q$2:$Q$6</definedName>
    <definedName name="in_kind_rate">Ciselniky!$I$2</definedName>
    <definedName name="Krajiny">Ciselniky!$B$2:$B$34</definedName>
    <definedName name="language">Cestovne_Travel!$L$3</definedName>
    <definedName name="language1">Zamestnanci_Staff!$P$3</definedName>
    <definedName name="language2">In_kind!$I$3</definedName>
    <definedName name="language3">Nepriame_naklady!$L$3</definedName>
    <definedName name="language4">Rezerva!$L$3</definedName>
    <definedName name="language5">Employees_DPP!$I$3</definedName>
    <definedName name="months">Ciselniky!$H$2:$H$65</definedName>
    <definedName name="_xlnm.Print_Area" localSheetId="2">Cestovne_Travel!$A:$S</definedName>
    <definedName name="_xlnm.Print_Area" localSheetId="1">Employees_DPP!$A$1:$L$103</definedName>
    <definedName name="odpoved">Ciselniky!$J$2:$J$3</definedName>
    <definedName name="Per_Diems_Rates">Ciselniky!$C$2:$C$34</definedName>
    <definedName name="response">Ciselniky!$K$2:$K$3</definedName>
    <definedName name="table_per_diems">Ciselniky!$A$2:$C$34</definedName>
    <definedName name="terms_sk">Slovnik!$A$2:$A$149</definedName>
    <definedName name="Trip">Ciselniky!$F$2:$F$3</definedName>
    <definedName name="type_of_expenditures">Ciselniky!$M$2:$M$8</definedName>
  </definedNames>
  <calcPr calcId="162913"/>
</workbook>
</file>

<file path=xl/calcChain.xml><?xml version="1.0" encoding="utf-8"?>
<calcChain xmlns="http://schemas.openxmlformats.org/spreadsheetml/2006/main">
  <c r="Q14" i="2" l="1"/>
  <c r="J14" i="10" l="1"/>
  <c r="J15" i="10"/>
  <c r="J16" i="10"/>
  <c r="J17" i="10"/>
  <c r="J18" i="10"/>
  <c r="J19" i="10"/>
  <c r="J20" i="10"/>
  <c r="J21" i="10"/>
  <c r="J22" i="10"/>
  <c r="J23" i="10"/>
  <c r="J24" i="10"/>
  <c r="J25" i="10"/>
  <c r="J26" i="10"/>
  <c r="J27" i="10"/>
  <c r="J28" i="10"/>
  <c r="J29" i="10"/>
  <c r="J30" i="10"/>
  <c r="J31" i="10"/>
  <c r="J32" i="10"/>
  <c r="J33" i="10"/>
  <c r="J34" i="10"/>
  <c r="J35" i="10"/>
  <c r="J36" i="10"/>
  <c r="J37" i="10"/>
  <c r="J38" i="10"/>
  <c r="J39" i="10"/>
  <c r="J40" i="10"/>
  <c r="J41" i="10"/>
  <c r="J42" i="10"/>
  <c r="J43" i="10"/>
  <c r="J44" i="10"/>
  <c r="J45" i="10"/>
  <c r="B52" i="10" a="1"/>
  <c r="B52" i="10" s="1"/>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B53" i="10" l="1" a="1"/>
  <c r="B53" i="10" s="1"/>
  <c r="B54" i="10" s="1" a="1"/>
  <c r="B54" i="10" s="1"/>
  <c r="B55" i="10" s="1" a="1"/>
  <c r="B55" i="10" s="1"/>
  <c r="I46" i="10"/>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O13" i="2"/>
  <c r="J50" i="10"/>
  <c r="G50" i="10"/>
  <c r="C50" i="10"/>
  <c r="B102" i="10"/>
  <c r="D50" i="10"/>
  <c r="B48" i="10"/>
  <c r="B98" i="10"/>
  <c r="F50" i="10"/>
  <c r="B50" i="10"/>
  <c r="B100" i="10"/>
  <c r="I50" i="10"/>
  <c r="K50" i="10"/>
  <c r="A3" i="10"/>
  <c r="A6" i="10"/>
  <c r="E50" i="10"/>
  <c r="H6" i="10"/>
  <c r="L50" i="10"/>
  <c r="H50" i="10"/>
  <c r="D55" i="10" l="1" a="1"/>
  <c r="D55" i="10" s="1"/>
  <c r="D52" i="10" a="1"/>
  <c r="D52" i="10" s="1"/>
  <c r="D54" i="10" a="1"/>
  <c r="D54" i="10" s="1"/>
  <c r="D53" i="10" a="1"/>
  <c r="D53" i="10" s="1"/>
  <c r="H53" i="10" a="1"/>
  <c r="H53" i="10" s="1"/>
  <c r="H55" i="10" a="1"/>
  <c r="H55" i="10" s="1"/>
  <c r="H52" i="10" a="1"/>
  <c r="H52" i="10" s="1"/>
  <c r="H54" i="10" a="1"/>
  <c r="H54" i="10" s="1"/>
  <c r="E54" i="10" a="1"/>
  <c r="E54" i="10" s="1"/>
  <c r="E53" i="10" a="1"/>
  <c r="E53" i="10" s="1"/>
  <c r="E52" i="10" a="1"/>
  <c r="E52" i="10" s="1"/>
  <c r="E55" i="10" a="1"/>
  <c r="E55" i="10" s="1"/>
  <c r="I55" i="10" a="1"/>
  <c r="I55" i="10" s="1"/>
  <c r="I52" i="10" a="1"/>
  <c r="I52" i="10" s="1"/>
  <c r="I54" i="10" a="1"/>
  <c r="I54" i="10" s="1"/>
  <c r="I53" i="10" a="1"/>
  <c r="I53" i="10" s="1"/>
  <c r="F53" i="10" a="1"/>
  <c r="F53" i="10" s="1"/>
  <c r="F55" i="10" a="1"/>
  <c r="F55" i="10" s="1"/>
  <c r="F54" i="10" a="1"/>
  <c r="F54" i="10" s="1"/>
  <c r="F52" i="10" a="1"/>
  <c r="F52" i="10" s="1"/>
  <c r="J54" i="10" a="1"/>
  <c r="J54" i="10" s="1"/>
  <c r="J52" i="10" a="1"/>
  <c r="J52" i="10" s="1"/>
  <c r="J53" i="10" a="1"/>
  <c r="J53" i="10" s="1"/>
  <c r="J55" i="10" a="1"/>
  <c r="J55" i="10" s="1"/>
  <c r="C53" i="10" a="1"/>
  <c r="C53" i="10" s="1"/>
  <c r="C55" i="10" a="1"/>
  <c r="C55" i="10" s="1"/>
  <c r="C54" i="10" a="1"/>
  <c r="C54" i="10" s="1"/>
  <c r="C52" i="10" a="1"/>
  <c r="C52" i="10" s="1"/>
  <c r="G52" i="10" a="1"/>
  <c r="G52" i="10" s="1"/>
  <c r="G55" i="10" a="1"/>
  <c r="G55" i="10" s="1"/>
  <c r="G54" i="10" a="1"/>
  <c r="G54" i="10" s="1"/>
  <c r="G53" i="10" a="1"/>
  <c r="G53" i="10" s="1"/>
  <c r="K53" i="10" a="1"/>
  <c r="K53" i="10" s="1"/>
  <c r="K52" i="10" a="1"/>
  <c r="K52" i="10" s="1"/>
  <c r="K55" i="10" a="1"/>
  <c r="K55" i="10" s="1"/>
  <c r="K54" i="10" a="1"/>
  <c r="K54" i="10" s="1"/>
  <c r="B56" i="10" a="1"/>
  <c r="B56" i="10" s="1"/>
  <c r="J46" i="10"/>
  <c r="Q15" i="2"/>
  <c r="Q16" i="2"/>
  <c r="Q17" i="2"/>
  <c r="Q18" i="2"/>
  <c r="Q19" i="2"/>
  <c r="Q20" i="2"/>
  <c r="Q21" i="2"/>
  <c r="Q22" i="2"/>
  <c r="Q23" i="2"/>
  <c r="Q24" i="2"/>
  <c r="Q25" i="2"/>
  <c r="Q26" i="2"/>
  <c r="Q27" i="2"/>
  <c r="Q28" i="2"/>
  <c r="Q29" i="2"/>
  <c r="Q30" i="2"/>
  <c r="Q31" i="2"/>
  <c r="Q32" i="2"/>
  <c r="Q33" i="2"/>
  <c r="Q34" i="2"/>
  <c r="Q35" i="2"/>
  <c r="Q36" i="2"/>
  <c r="Q37" i="2"/>
  <c r="Q38" i="2"/>
  <c r="Q39" i="2"/>
  <c r="Q40" i="2"/>
  <c r="Q41" i="2"/>
  <c r="Q42" i="2"/>
  <c r="Q43" i="2"/>
  <c r="Q44" i="2"/>
  <c r="Q45" i="2"/>
  <c r="R46" i="2"/>
  <c r="N13" i="2"/>
  <c r="L68" i="2"/>
  <c r="Q13" i="2"/>
  <c r="P13" i="2"/>
  <c r="L13" i="2"/>
  <c r="M13" i="2"/>
  <c r="B57" i="10" l="1" a="1"/>
  <c r="B57" i="10" s="1"/>
  <c r="B58" i="10" s="1" a="1"/>
  <c r="B58" i="10" s="1"/>
  <c r="H56" i="10" a="1"/>
  <c r="H56" i="10" s="1"/>
  <c r="G56" i="10" a="1"/>
  <c r="G56" i="10" s="1"/>
  <c r="I56" i="10" a="1"/>
  <c r="I56" i="10" s="1"/>
  <c r="F56" i="10" a="1"/>
  <c r="F56" i="10" s="1"/>
  <c r="J56" i="10" a="1"/>
  <c r="J56" i="10" s="1"/>
  <c r="C56" i="10" a="1"/>
  <c r="C56" i="10" s="1"/>
  <c r="E56" i="10" a="1"/>
  <c r="E56" i="10" s="1"/>
  <c r="K56" i="10" a="1"/>
  <c r="K56" i="10" s="1"/>
  <c r="D56" i="10" a="1"/>
  <c r="D56" i="10" s="1"/>
  <c r="Q46" i="2"/>
  <c r="D58" i="10" l="1" a="1"/>
  <c r="D58" i="10" s="1"/>
  <c r="F58" i="10" a="1"/>
  <c r="F58" i="10" s="1"/>
  <c r="J58" i="10" a="1"/>
  <c r="J58" i="10" s="1"/>
  <c r="C58" i="10" a="1"/>
  <c r="C58" i="10" s="1"/>
  <c r="H58" i="10" a="1"/>
  <c r="H58" i="10" s="1"/>
  <c r="I58" i="10" a="1"/>
  <c r="I58" i="10" s="1"/>
  <c r="G58" i="10" a="1"/>
  <c r="G58" i="10" s="1"/>
  <c r="K58" i="10" a="1"/>
  <c r="K58" i="10" s="1"/>
  <c r="E58" i="10" a="1"/>
  <c r="E58" i="10" s="1"/>
  <c r="B59" i="10" a="1"/>
  <c r="B59" i="10" s="1"/>
  <c r="J57" i="10" a="1"/>
  <c r="J57" i="10" s="1"/>
  <c r="D57" i="10" a="1"/>
  <c r="D57" i="10" s="1"/>
  <c r="E57" i="10" a="1"/>
  <c r="E57" i="10" s="1"/>
  <c r="C57" i="10" a="1"/>
  <c r="C57" i="10" s="1"/>
  <c r="H57" i="10" a="1"/>
  <c r="H57" i="10" s="1"/>
  <c r="G57" i="10" a="1"/>
  <c r="G57" i="10" s="1"/>
  <c r="I57" i="10" a="1"/>
  <c r="I57" i="10" s="1"/>
  <c r="K57" i="10" a="1"/>
  <c r="K57" i="10" s="1"/>
  <c r="F57" i="10" a="1"/>
  <c r="F57" i="10" s="1"/>
  <c r="B53" i="3" a="1"/>
  <c r="B53" i="3" s="1"/>
  <c r="B54" i="3" s="1" a="1"/>
  <c r="B54" i="3" s="1"/>
  <c r="B70" i="2" a="1"/>
  <c r="B70" i="2" s="1"/>
  <c r="B71" i="2" s="1" a="1"/>
  <c r="B71" i="2" s="1"/>
  <c r="B60" i="10" l="1" a="1"/>
  <c r="B60" i="10" s="1"/>
  <c r="D59" i="10" a="1"/>
  <c r="D59" i="10" s="1"/>
  <c r="H59" i="10" a="1"/>
  <c r="H59" i="10" s="1"/>
  <c r="I59" i="10" a="1"/>
  <c r="I59" i="10" s="1"/>
  <c r="F59" i="10" a="1"/>
  <c r="F59" i="10" s="1"/>
  <c r="J59" i="10" a="1"/>
  <c r="J59" i="10" s="1"/>
  <c r="E59" i="10" a="1"/>
  <c r="E59" i="10" s="1"/>
  <c r="K59" i="10" a="1"/>
  <c r="K59" i="10" s="1"/>
  <c r="C59" i="10" a="1"/>
  <c r="C59" i="10" s="1"/>
  <c r="G59" i="10" a="1"/>
  <c r="G59" i="10" s="1"/>
  <c r="B55" i="3" a="1"/>
  <c r="B55" i="3" s="1"/>
  <c r="B72" i="2" a="1"/>
  <c r="B72" i="2" s="1"/>
  <c r="O44" i="9"/>
  <c r="M34" i="8"/>
  <c r="J24" i="7"/>
  <c r="J45" i="7" s="1"/>
  <c r="T45" i="3"/>
  <c r="J60" i="10" l="1" a="1"/>
  <c r="J60" i="10" s="1"/>
  <c r="H60" i="10" a="1"/>
  <c r="H60" i="10" s="1"/>
  <c r="F60" i="10" a="1"/>
  <c r="F60" i="10" s="1"/>
  <c r="D60" i="10" a="1"/>
  <c r="D60" i="10" s="1"/>
  <c r="E60" i="10" a="1"/>
  <c r="E60" i="10" s="1"/>
  <c r="I60" i="10" a="1"/>
  <c r="I60" i="10" s="1"/>
  <c r="G60" i="10" a="1"/>
  <c r="G60" i="10" s="1"/>
  <c r="K60" i="10" a="1"/>
  <c r="K60" i="10" s="1"/>
  <c r="C60" i="10" a="1"/>
  <c r="C60" i="10" s="1"/>
  <c r="B61" i="10" a="1"/>
  <c r="B61" i="10" s="1"/>
  <c r="B62" i="10" s="1" a="1"/>
  <c r="B62" i="10" s="1"/>
  <c r="B56" i="3" a="1"/>
  <c r="B56" i="3" s="1"/>
  <c r="B73" i="2" a="1"/>
  <c r="B73" i="2" s="1"/>
  <c r="A33" i="9"/>
  <c r="A15" i="9"/>
  <c r="A16" i="9"/>
  <c r="A17" i="9"/>
  <c r="A18" i="9"/>
  <c r="A19" i="9"/>
  <c r="A20" i="9"/>
  <c r="A21" i="9"/>
  <c r="A22" i="9"/>
  <c r="A23" i="9"/>
  <c r="A24" i="9"/>
  <c r="A25" i="9"/>
  <c r="A26" i="9"/>
  <c r="A27" i="9"/>
  <c r="A28" i="9"/>
  <c r="A29" i="9"/>
  <c r="A30" i="9"/>
  <c r="A31" i="9"/>
  <c r="A32" i="9"/>
  <c r="A34" i="9"/>
  <c r="A35" i="9"/>
  <c r="A36" i="9"/>
  <c r="A37" i="9"/>
  <c r="A38" i="9"/>
  <c r="A39" i="9"/>
  <c r="A40" i="9"/>
  <c r="A41" i="9"/>
  <c r="A42" i="9"/>
  <c r="A43" i="9"/>
  <c r="A15" i="8"/>
  <c r="A16" i="8"/>
  <c r="A17" i="8"/>
  <c r="A18" i="8"/>
  <c r="A19" i="8"/>
  <c r="A20" i="8"/>
  <c r="A21" i="8"/>
  <c r="A22" i="8"/>
  <c r="A23" i="8"/>
  <c r="A24" i="8"/>
  <c r="A25" i="8"/>
  <c r="A26" i="8"/>
  <c r="A27" i="8"/>
  <c r="A28" i="8"/>
  <c r="A29" i="8"/>
  <c r="A30" i="8"/>
  <c r="A31" i="8"/>
  <c r="A32" i="8"/>
  <c r="A33" i="8"/>
  <c r="A14" i="8"/>
  <c r="A16" i="3"/>
  <c r="N16" i="3"/>
  <c r="Q16" i="3" s="1"/>
  <c r="O16" i="3"/>
  <c r="A22" i="3"/>
  <c r="N22" i="3"/>
  <c r="Q22" i="3" s="1"/>
  <c r="O22" i="3"/>
  <c r="P22" i="3"/>
  <c r="A17" i="3"/>
  <c r="A18" i="3"/>
  <c r="A19" i="3"/>
  <c r="A20" i="3"/>
  <c r="A21" i="3"/>
  <c r="A23" i="3"/>
  <c r="A24" i="3"/>
  <c r="A25" i="3"/>
  <c r="A26" i="3"/>
  <c r="A27" i="3"/>
  <c r="A28" i="3"/>
  <c r="A29" i="3"/>
  <c r="A30" i="3"/>
  <c r="A31" i="3"/>
  <c r="A32" i="3"/>
  <c r="A33" i="3"/>
  <c r="A34" i="3"/>
  <c r="A35" i="3"/>
  <c r="A36" i="3"/>
  <c r="A37" i="3"/>
  <c r="A38" i="3"/>
  <c r="A39" i="3"/>
  <c r="A40" i="3"/>
  <c r="A41" i="3"/>
  <c r="A42" i="3"/>
  <c r="A43" i="3"/>
  <c r="A44" i="3"/>
  <c r="N17" i="3"/>
  <c r="Q17" i="3" s="1"/>
  <c r="O17" i="3"/>
  <c r="P17" i="3"/>
  <c r="N18" i="3"/>
  <c r="O18" i="3"/>
  <c r="P18" i="3"/>
  <c r="N19" i="3"/>
  <c r="O19" i="3"/>
  <c r="P19" i="3"/>
  <c r="N20" i="3"/>
  <c r="O20" i="3"/>
  <c r="P20" i="3"/>
  <c r="N21" i="3"/>
  <c r="Q21" i="3" s="1"/>
  <c r="O21" i="3"/>
  <c r="P21" i="3"/>
  <c r="N23" i="3"/>
  <c r="O23" i="3"/>
  <c r="P23" i="3"/>
  <c r="N24" i="3"/>
  <c r="O24" i="3"/>
  <c r="P24" i="3"/>
  <c r="N25" i="3"/>
  <c r="Q25" i="3" s="1"/>
  <c r="O25" i="3"/>
  <c r="P25" i="3"/>
  <c r="N26" i="3"/>
  <c r="O26" i="3"/>
  <c r="P26" i="3"/>
  <c r="N27" i="3"/>
  <c r="Q27" i="3" s="1"/>
  <c r="O27" i="3"/>
  <c r="P27" i="3"/>
  <c r="N28" i="3"/>
  <c r="O28" i="3"/>
  <c r="P28" i="3"/>
  <c r="N29" i="3"/>
  <c r="O29" i="3"/>
  <c r="P29" i="3"/>
  <c r="N30" i="3"/>
  <c r="O30" i="3"/>
  <c r="P30" i="3"/>
  <c r="N31" i="3"/>
  <c r="Q31" i="3" s="1"/>
  <c r="O31" i="3"/>
  <c r="P31" i="3"/>
  <c r="N32" i="3"/>
  <c r="Q32" i="3" s="1"/>
  <c r="O32" i="3"/>
  <c r="P32" i="3"/>
  <c r="N33" i="3"/>
  <c r="Q33" i="3" s="1"/>
  <c r="O33" i="3"/>
  <c r="P33" i="3"/>
  <c r="N34" i="3"/>
  <c r="Q34" i="3" s="1"/>
  <c r="O34" i="3"/>
  <c r="P34" i="3"/>
  <c r="N35" i="3"/>
  <c r="O35" i="3"/>
  <c r="P35" i="3"/>
  <c r="N36" i="3"/>
  <c r="Q36" i="3" s="1"/>
  <c r="O36" i="3"/>
  <c r="P36" i="3"/>
  <c r="N37" i="3"/>
  <c r="Q37" i="3" s="1"/>
  <c r="O37" i="3"/>
  <c r="P37" i="3"/>
  <c r="N38" i="3"/>
  <c r="O38" i="3"/>
  <c r="P38" i="3"/>
  <c r="N39" i="3"/>
  <c r="O39" i="3"/>
  <c r="P39" i="3"/>
  <c r="N40" i="3"/>
  <c r="O40" i="3"/>
  <c r="P40" i="3"/>
  <c r="N41" i="3"/>
  <c r="Q41" i="3" s="1"/>
  <c r="O41" i="3"/>
  <c r="P41" i="3"/>
  <c r="N42" i="3"/>
  <c r="O42" i="3"/>
  <c r="P42" i="3"/>
  <c r="N43" i="3"/>
  <c r="Q43" i="3" s="1"/>
  <c r="O43" i="3"/>
  <c r="P43" i="3"/>
  <c r="N44" i="3"/>
  <c r="O44" i="3"/>
  <c r="P44" i="3"/>
  <c r="N45" i="3"/>
  <c r="O45" i="3"/>
  <c r="P45" i="3"/>
  <c r="P16" i="3"/>
  <c r="H61" i="10" l="1" a="1"/>
  <c r="H61" i="10" s="1"/>
  <c r="E61" i="10" a="1"/>
  <c r="E61" i="10" s="1"/>
  <c r="F61" i="10" a="1"/>
  <c r="F61" i="10" s="1"/>
  <c r="J61" i="10" a="1"/>
  <c r="J61" i="10" s="1"/>
  <c r="I61" i="10" a="1"/>
  <c r="I61" i="10" s="1"/>
  <c r="C61" i="10" a="1"/>
  <c r="C61" i="10" s="1"/>
  <c r="G61" i="10" a="1"/>
  <c r="G61" i="10" s="1"/>
  <c r="D61" i="10" a="1"/>
  <c r="D61" i="10" s="1"/>
  <c r="K61" i="10" a="1"/>
  <c r="K61" i="10" s="1"/>
  <c r="B63" i="10" a="1"/>
  <c r="B63" i="10" s="1"/>
  <c r="F62" i="10" a="1"/>
  <c r="F62" i="10" s="1"/>
  <c r="H62" i="10" a="1"/>
  <c r="H62" i="10" s="1"/>
  <c r="E62" i="10" a="1"/>
  <c r="E62" i="10" s="1"/>
  <c r="I62" i="10" a="1"/>
  <c r="I62" i="10" s="1"/>
  <c r="J62" i="10" a="1"/>
  <c r="J62" i="10" s="1"/>
  <c r="D62" i="10" a="1"/>
  <c r="D62" i="10" s="1"/>
  <c r="C62" i="10" a="1"/>
  <c r="C62" i="10" s="1"/>
  <c r="G62" i="10" a="1"/>
  <c r="G62" i="10" s="1"/>
  <c r="K62" i="10" a="1"/>
  <c r="K62" i="10" s="1"/>
  <c r="S22" i="3"/>
  <c r="B57" i="3" a="1"/>
  <c r="B57" i="3" s="1"/>
  <c r="B74" i="2" a="1"/>
  <c r="B74" i="2" s="1"/>
  <c r="S16" i="3"/>
  <c r="R25" i="3"/>
  <c r="S44" i="3"/>
  <c r="S40" i="3"/>
  <c r="S36" i="3"/>
  <c r="S32" i="3"/>
  <c r="S28" i="3"/>
  <c r="S24" i="3"/>
  <c r="S19" i="3"/>
  <c r="R16" i="3"/>
  <c r="R23" i="3"/>
  <c r="R22" i="3"/>
  <c r="R27" i="3"/>
  <c r="S17" i="3"/>
  <c r="R44" i="3"/>
  <c r="S42" i="3"/>
  <c r="R40" i="3"/>
  <c r="S38" i="3"/>
  <c r="S34" i="3"/>
  <c r="S30" i="3"/>
  <c r="R28" i="3"/>
  <c r="S26" i="3"/>
  <c r="R20" i="3"/>
  <c r="S18" i="3"/>
  <c r="R45" i="3"/>
  <c r="R39" i="3"/>
  <c r="R35" i="3"/>
  <c r="R32" i="3"/>
  <c r="R26" i="3"/>
  <c r="R19" i="3"/>
  <c r="R21" i="3"/>
  <c r="S29" i="3"/>
  <c r="S20" i="3"/>
  <c r="R17" i="3"/>
  <c r="R42" i="3"/>
  <c r="R38" i="3"/>
  <c r="R30" i="3"/>
  <c r="R24" i="3"/>
  <c r="S23" i="3"/>
  <c r="R31" i="3"/>
  <c r="R29" i="3"/>
  <c r="R18" i="3"/>
  <c r="Q45" i="3"/>
  <c r="Q39" i="3"/>
  <c r="Q35" i="3"/>
  <c r="Q29" i="3"/>
  <c r="Q23" i="3"/>
  <c r="S21" i="3"/>
  <c r="Q20" i="3"/>
  <c r="Q18" i="3"/>
  <c r="R36" i="3"/>
  <c r="R34" i="3"/>
  <c r="S45" i="3"/>
  <c r="Q44" i="3"/>
  <c r="S43" i="3"/>
  <c r="Q42" i="3"/>
  <c r="S41" i="3"/>
  <c r="Q40" i="3"/>
  <c r="S39" i="3"/>
  <c r="Q38" i="3"/>
  <c r="S37" i="3"/>
  <c r="S35" i="3"/>
  <c r="S33" i="3"/>
  <c r="S31" i="3"/>
  <c r="Q30" i="3"/>
  <c r="Q28" i="3"/>
  <c r="S27" i="3"/>
  <c r="Q26" i="3"/>
  <c r="S25" i="3"/>
  <c r="Q24" i="3"/>
  <c r="Q19" i="3"/>
  <c r="R43" i="3"/>
  <c r="R41" i="3"/>
  <c r="R37" i="3"/>
  <c r="R33" i="3"/>
  <c r="L45" i="3"/>
  <c r="A23" i="7"/>
  <c r="H23" i="7"/>
  <c r="I23" i="7" s="1"/>
  <c r="A15" i="7"/>
  <c r="A16" i="7"/>
  <c r="A17" i="7"/>
  <c r="A18" i="7"/>
  <c r="A19" i="7"/>
  <c r="A20" i="7"/>
  <c r="A21" i="7"/>
  <c r="A22" i="7"/>
  <c r="A14" i="7"/>
  <c r="J14" i="3"/>
  <c r="S14" i="3"/>
  <c r="I14" i="3"/>
  <c r="G14" i="3"/>
  <c r="A14" i="3"/>
  <c r="L14" i="3"/>
  <c r="O14" i="3"/>
  <c r="C14" i="3"/>
  <c r="P14" i="3"/>
  <c r="Q14" i="3"/>
  <c r="F14" i="3"/>
  <c r="K14" i="3"/>
  <c r="E14" i="3"/>
  <c r="N14" i="3"/>
  <c r="H14" i="3"/>
  <c r="R14" i="3"/>
  <c r="M14" i="3"/>
  <c r="B14" i="3"/>
  <c r="D14" i="3"/>
  <c r="I63" i="10" l="1" a="1"/>
  <c r="I63" i="10" s="1"/>
  <c r="D63" i="10" a="1"/>
  <c r="D63" i="10" s="1"/>
  <c r="E63" i="10" a="1"/>
  <c r="E63" i="10" s="1"/>
  <c r="G63" i="10" a="1"/>
  <c r="G63" i="10" s="1"/>
  <c r="J63" i="10" a="1"/>
  <c r="J63" i="10" s="1"/>
  <c r="F63" i="10" a="1"/>
  <c r="F63" i="10" s="1"/>
  <c r="H63" i="10" a="1"/>
  <c r="H63" i="10" s="1"/>
  <c r="C63" i="10" a="1"/>
  <c r="C63" i="10" s="1"/>
  <c r="K63" i="10" a="1"/>
  <c r="K63" i="10" s="1"/>
  <c r="B64" i="10" a="1"/>
  <c r="B64" i="10" s="1"/>
  <c r="B58" i="3" a="1"/>
  <c r="B58" i="3" s="1"/>
  <c r="B59" i="3" s="1" a="1"/>
  <c r="B59" i="3" s="1"/>
  <c r="B75" i="2" a="1"/>
  <c r="B75" i="2" s="1"/>
  <c r="H17" i="7"/>
  <c r="I17" i="7" s="1"/>
  <c r="A14" i="9"/>
  <c r="L44" i="9"/>
  <c r="H64" i="10" l="1" a="1"/>
  <c r="H64" i="10" s="1"/>
  <c r="E64" i="10" a="1"/>
  <c r="E64" i="10" s="1"/>
  <c r="I64" i="10" a="1"/>
  <c r="I64" i="10" s="1"/>
  <c r="F64" i="10" a="1"/>
  <c r="F64" i="10" s="1"/>
  <c r="D64" i="10" a="1"/>
  <c r="D64" i="10" s="1"/>
  <c r="C64" i="10" a="1"/>
  <c r="C64" i="10" s="1"/>
  <c r="G64" i="10" a="1"/>
  <c r="G64" i="10" s="1"/>
  <c r="K64" i="10" a="1"/>
  <c r="K64" i="10" s="1"/>
  <c r="J64" i="10" a="1"/>
  <c r="J64" i="10" s="1"/>
  <c r="B65" i="10" a="1"/>
  <c r="B65" i="10" s="1"/>
  <c r="B60" i="3" a="1"/>
  <c r="B60" i="3" s="1"/>
  <c r="B76" i="2" a="1"/>
  <c r="B76" i="2" s="1"/>
  <c r="L34" i="8"/>
  <c r="A15" i="3"/>
  <c r="L13" i="8"/>
  <c r="K13" i="8"/>
  <c r="E6" i="7"/>
  <c r="G13" i="8"/>
  <c r="B97" i="3"/>
  <c r="F6" i="3"/>
  <c r="A13" i="8"/>
  <c r="B9" i="8"/>
  <c r="B99" i="3"/>
  <c r="B3" i="8"/>
  <c r="B13" i="7"/>
  <c r="B40" i="8"/>
  <c r="B38" i="8"/>
  <c r="F13" i="8"/>
  <c r="E13" i="8"/>
  <c r="D13" i="8"/>
  <c r="B101" i="3"/>
  <c r="J13" i="8"/>
  <c r="H13" i="8"/>
  <c r="B6" i="8"/>
  <c r="B36" i="8"/>
  <c r="E6" i="8"/>
  <c r="B13" i="8"/>
  <c r="I13" i="8"/>
  <c r="C13" i="8"/>
  <c r="E13" i="2"/>
  <c r="J13" i="2"/>
  <c r="G13" i="2"/>
  <c r="A13" i="2"/>
  <c r="H13" i="2"/>
  <c r="F13" i="2"/>
  <c r="C13" i="2"/>
  <c r="B13" i="2"/>
  <c r="D13" i="2"/>
  <c r="I13" i="2"/>
  <c r="K13" i="2"/>
  <c r="Q4" i="5"/>
  <c r="M8" i="5"/>
  <c r="C13" i="9"/>
  <c r="O5" i="5"/>
  <c r="O11" i="5"/>
  <c r="O6" i="5"/>
  <c r="O3" i="5"/>
  <c r="B13" i="9"/>
  <c r="M7" i="5"/>
  <c r="O4" i="5"/>
  <c r="F13" i="9"/>
  <c r="B6" i="9"/>
  <c r="M6" i="5"/>
  <c r="J13" i="9"/>
  <c r="A13" i="9"/>
  <c r="N13" i="9"/>
  <c r="O2" i="5"/>
  <c r="O7" i="5"/>
  <c r="D13" i="9"/>
  <c r="M5" i="5"/>
  <c r="I13" i="9"/>
  <c r="B46" i="9"/>
  <c r="Q5" i="5"/>
  <c r="B50" i="9"/>
  <c r="B3" i="9"/>
  <c r="Q2" i="5"/>
  <c r="E6" i="9"/>
  <c r="L13" i="9"/>
  <c r="Q3" i="5"/>
  <c r="K13" i="9"/>
  <c r="H13" i="9"/>
  <c r="O13" i="5"/>
  <c r="B48" i="9"/>
  <c r="M13" i="9"/>
  <c r="M3" i="5"/>
  <c r="O10" i="5"/>
  <c r="O12" i="5"/>
  <c r="M4" i="5"/>
  <c r="G13" i="9"/>
  <c r="O8" i="5"/>
  <c r="E13" i="9"/>
  <c r="B9" i="9"/>
  <c r="O9" i="5"/>
  <c r="M2" i="5"/>
  <c r="Q6" i="5"/>
  <c r="D65" i="10" l="1" a="1"/>
  <c r="D65" i="10" s="1"/>
  <c r="I65" i="10" a="1"/>
  <c r="I65" i="10" s="1"/>
  <c r="H65" i="10" a="1"/>
  <c r="H65" i="10" s="1"/>
  <c r="F65" i="10" a="1"/>
  <c r="F65" i="10" s="1"/>
  <c r="J65" i="10" a="1"/>
  <c r="J65" i="10" s="1"/>
  <c r="E65" i="10" a="1"/>
  <c r="E65" i="10" s="1"/>
  <c r="G65" i="10" a="1"/>
  <c r="G65" i="10" s="1"/>
  <c r="C65" i="10" a="1"/>
  <c r="C65" i="10" s="1"/>
  <c r="K65" i="10" a="1"/>
  <c r="K65" i="10" s="1"/>
  <c r="B66" i="10" a="1"/>
  <c r="B66" i="10" s="1"/>
  <c r="B61" i="3" a="1"/>
  <c r="B61" i="3" s="1"/>
  <c r="B77" i="2" a="1"/>
  <c r="B77" i="2" s="1"/>
  <c r="B78" i="2" s="1" a="1"/>
  <c r="B78" i="2" s="1"/>
  <c r="M45" i="8"/>
  <c r="H6" i="2"/>
  <c r="H66" i="10" l="1" a="1"/>
  <c r="H66" i="10" s="1"/>
  <c r="C66" i="10" a="1"/>
  <c r="C66" i="10" s="1"/>
  <c r="G66" i="10" a="1"/>
  <c r="G66" i="10" s="1"/>
  <c r="D66" i="10" a="1"/>
  <c r="D66" i="10" s="1"/>
  <c r="F66" i="10" a="1"/>
  <c r="F66" i="10" s="1"/>
  <c r="I66" i="10" a="1"/>
  <c r="I66" i="10" s="1"/>
  <c r="E66" i="10" a="1"/>
  <c r="E66" i="10" s="1"/>
  <c r="K66" i="10" a="1"/>
  <c r="K66" i="10" s="1"/>
  <c r="J66" i="10" a="1"/>
  <c r="J66" i="10" s="1"/>
  <c r="B67" i="10" a="1"/>
  <c r="B67" i="10" s="1"/>
  <c r="B62" i="3" a="1"/>
  <c r="B62" i="3" s="1"/>
  <c r="B63" i="3" s="1" a="1"/>
  <c r="B63" i="3" s="1"/>
  <c r="B64" i="3" s="1" a="1"/>
  <c r="B64" i="3" s="1"/>
  <c r="B65" i="3" s="1" a="1"/>
  <c r="B65" i="3" s="1"/>
  <c r="B66" i="3" s="1" a="1"/>
  <c r="B66" i="3" s="1"/>
  <c r="B67" i="3" s="1" a="1"/>
  <c r="B67" i="3" s="1"/>
  <c r="B68" i="3" s="1" a="1"/>
  <c r="B68" i="3" s="1"/>
  <c r="B69" i="3" s="1" a="1"/>
  <c r="B69" i="3" s="1"/>
  <c r="B70" i="3" s="1" a="1"/>
  <c r="B70" i="3" s="1"/>
  <c r="B71" i="3" s="1" a="1"/>
  <c r="B71" i="3" s="1"/>
  <c r="B72" i="3" s="1" a="1"/>
  <c r="B72" i="3" s="1"/>
  <c r="B73" i="3" s="1" a="1"/>
  <c r="B73" i="3" s="1"/>
  <c r="B74" i="3" s="1" a="1"/>
  <c r="B74" i="3" s="1"/>
  <c r="B75" i="3" s="1" a="1"/>
  <c r="B75" i="3" s="1"/>
  <c r="B76" i="3" s="1" a="1"/>
  <c r="B76" i="3" s="1"/>
  <c r="B77" i="3" s="1" a="1"/>
  <c r="B77" i="3" s="1"/>
  <c r="B78" i="3" s="1" a="1"/>
  <c r="B78" i="3" s="1"/>
  <c r="B79" i="3" s="1" a="1"/>
  <c r="B79" i="3" s="1"/>
  <c r="B80" i="3" s="1" a="1"/>
  <c r="B80" i="3" s="1"/>
  <c r="B81" i="3" s="1" a="1"/>
  <c r="B81" i="3" s="1"/>
  <c r="B82" i="3" s="1" a="1"/>
  <c r="B82" i="3" s="1"/>
  <c r="B83" i="3" s="1" a="1"/>
  <c r="B83" i="3" s="1"/>
  <c r="B84" i="3" s="1" a="1"/>
  <c r="B84" i="3" s="1"/>
  <c r="B85" i="3" s="1" a="1"/>
  <c r="B85" i="3" s="1"/>
  <c r="B86" i="3" s="1" a="1"/>
  <c r="B86" i="3" s="1"/>
  <c r="B87" i="3" s="1" a="1"/>
  <c r="B87" i="3" s="1"/>
  <c r="B88" i="3" s="1" a="1"/>
  <c r="B88" i="3" s="1"/>
  <c r="B89" i="3" s="1" a="1"/>
  <c r="B89" i="3" s="1"/>
  <c r="B90" i="3" s="1" a="1"/>
  <c r="B90" i="3" s="1"/>
  <c r="B91" i="3" s="1" a="1"/>
  <c r="B91" i="3" s="1"/>
  <c r="B92" i="3" s="1" a="1"/>
  <c r="B92" i="3" s="1"/>
  <c r="B93" i="3" s="1" a="1"/>
  <c r="B93" i="3" s="1"/>
  <c r="B79" i="2" a="1"/>
  <c r="B79" i="2" s="1"/>
  <c r="O15" i="3"/>
  <c r="N15" i="3"/>
  <c r="P15" i="3"/>
  <c r="D67" i="10" l="1" a="1"/>
  <c r="D67" i="10" s="1"/>
  <c r="I67" i="10" a="1"/>
  <c r="I67" i="10" s="1"/>
  <c r="H67" i="10" a="1"/>
  <c r="H67" i="10" s="1"/>
  <c r="E67" i="10" a="1"/>
  <c r="E67" i="10" s="1"/>
  <c r="J67" i="10" a="1"/>
  <c r="J67" i="10" s="1"/>
  <c r="G67" i="10" a="1"/>
  <c r="G67" i="10" s="1"/>
  <c r="K67" i="10" a="1"/>
  <c r="K67" i="10" s="1"/>
  <c r="F67" i="10" a="1"/>
  <c r="F67" i="10" s="1"/>
  <c r="C67" i="10" a="1"/>
  <c r="C67" i="10" s="1"/>
  <c r="B68" i="10" a="1"/>
  <c r="B68" i="10" s="1"/>
  <c r="B80" i="2" a="1"/>
  <c r="B80" i="2" s="1"/>
  <c r="Q15" i="3"/>
  <c r="R15" i="3" s="1"/>
  <c r="I68" i="10" l="1" a="1"/>
  <c r="I68" i="10" s="1"/>
  <c r="C68" i="10" a="1"/>
  <c r="C68" i="10" s="1"/>
  <c r="J68" i="10" a="1"/>
  <c r="J68" i="10" s="1"/>
  <c r="H68" i="10" a="1"/>
  <c r="H68" i="10" s="1"/>
  <c r="D68" i="10" a="1"/>
  <c r="D68" i="10" s="1"/>
  <c r="F68" i="10" a="1"/>
  <c r="F68" i="10" s="1"/>
  <c r="K68" i="10" a="1"/>
  <c r="K68" i="10" s="1"/>
  <c r="E68" i="10" a="1"/>
  <c r="E68" i="10" s="1"/>
  <c r="G68" i="10" a="1"/>
  <c r="G68" i="10" s="1"/>
  <c r="B69" i="10" a="1"/>
  <c r="B69" i="10" s="1"/>
  <c r="B81" i="2" a="1"/>
  <c r="B81" i="2" s="1"/>
  <c r="B82" i="2" s="1" a="1"/>
  <c r="B82" i="2" s="1"/>
  <c r="B83" i="2" s="1" a="1"/>
  <c r="B83" i="2" s="1"/>
  <c r="B84" i="2" s="1" a="1"/>
  <c r="B84" i="2" s="1"/>
  <c r="B85" i="2" s="1" a="1"/>
  <c r="B85" i="2" s="1"/>
  <c r="B86" i="2" s="1" a="1"/>
  <c r="B86" i="2" s="1"/>
  <c r="B87" i="2" s="1" a="1"/>
  <c r="B87" i="2" s="1"/>
  <c r="B88" i="2" s="1" a="1"/>
  <c r="B88" i="2" s="1"/>
  <c r="B89" i="2" s="1" a="1"/>
  <c r="B89" i="2" s="1"/>
  <c r="B90" i="2" s="1" a="1"/>
  <c r="B90" i="2" s="1"/>
  <c r="B91" i="2" s="1" a="1"/>
  <c r="B91" i="2" s="1"/>
  <c r="B92" i="2" s="1" a="1"/>
  <c r="B92" i="2" s="1"/>
  <c r="B93" i="2" s="1" a="1"/>
  <c r="B93" i="2" s="1"/>
  <c r="B94" i="2" s="1" a="1"/>
  <c r="B94" i="2" s="1"/>
  <c r="B95" i="2" s="1" a="1"/>
  <c r="B95" i="2" s="1"/>
  <c r="B96" i="2" s="1" a="1"/>
  <c r="B96" i="2" s="1"/>
  <c r="B97" i="2" s="1" a="1"/>
  <c r="B97" i="2" s="1"/>
  <c r="B98" i="2" s="1" a="1"/>
  <c r="B98" i="2" s="1"/>
  <c r="B99" i="2" s="1" a="1"/>
  <c r="B99" i="2" s="1"/>
  <c r="B100" i="2" s="1" a="1"/>
  <c r="B100" i="2" s="1"/>
  <c r="B101" i="2" s="1" a="1"/>
  <c r="B101" i="2" s="1"/>
  <c r="B102" i="2" s="1" a="1"/>
  <c r="B102" i="2" s="1"/>
  <c r="B103" i="2" s="1" a="1"/>
  <c r="B103" i="2" s="1"/>
  <c r="B104" i="2" s="1" a="1"/>
  <c r="B104" i="2" s="1"/>
  <c r="B105" i="2" s="1" a="1"/>
  <c r="B105" i="2" s="1"/>
  <c r="B106" i="2" s="1" a="1"/>
  <c r="B106" i="2" s="1"/>
  <c r="B107" i="2" s="1" a="1"/>
  <c r="B107" i="2" s="1"/>
  <c r="B108" i="2" s="1" a="1"/>
  <c r="B108" i="2" s="1"/>
  <c r="B109" i="2" s="1" a="1"/>
  <c r="B109" i="2" s="1"/>
  <c r="B110" i="2" s="1" a="1"/>
  <c r="B110" i="2" s="1"/>
  <c r="B111" i="2" s="1" a="1"/>
  <c r="B111" i="2" s="1"/>
  <c r="B112" i="2" s="1" a="1"/>
  <c r="B112" i="2" s="1"/>
  <c r="S15" i="3"/>
  <c r="G24" i="7"/>
  <c r="F24" i="7"/>
  <c r="H24" i="7"/>
  <c r="B70" i="10" l="1" a="1"/>
  <c r="B70" i="10" s="1"/>
  <c r="J69" i="10" a="1"/>
  <c r="J69" i="10" s="1"/>
  <c r="H69" i="10" a="1"/>
  <c r="H69" i="10" s="1"/>
  <c r="E69" i="10" a="1"/>
  <c r="E69" i="10" s="1"/>
  <c r="F69" i="10" a="1"/>
  <c r="F69" i="10" s="1"/>
  <c r="I69" i="10" a="1"/>
  <c r="I69" i="10" s="1"/>
  <c r="C69" i="10" a="1"/>
  <c r="C69" i="10" s="1"/>
  <c r="K69" i="10" a="1"/>
  <c r="K69" i="10" s="1"/>
  <c r="D69" i="10" a="1"/>
  <c r="D69" i="10" s="1"/>
  <c r="G69" i="10" a="1"/>
  <c r="G69" i="10" s="1"/>
  <c r="H15" i="7"/>
  <c r="I15" i="7" s="1"/>
  <c r="H16" i="7"/>
  <c r="I16" i="7" s="1"/>
  <c r="H18" i="7"/>
  <c r="I18" i="7" s="1"/>
  <c r="H19" i="7"/>
  <c r="I19" i="7" s="1"/>
  <c r="H20" i="7"/>
  <c r="I20" i="7" s="1"/>
  <c r="H21" i="7"/>
  <c r="I21" i="7" s="1"/>
  <c r="H22" i="7"/>
  <c r="I22" i="7" s="1"/>
  <c r="H14" i="7"/>
  <c r="I14" i="7" s="1"/>
  <c r="E13" i="7"/>
  <c r="I13" i="7"/>
  <c r="G13" i="7"/>
  <c r="B9" i="7"/>
  <c r="B30" i="7"/>
  <c r="H13" i="7"/>
  <c r="B28" i="7"/>
  <c r="D13" i="7"/>
  <c r="B26" i="7"/>
  <c r="C13" i="7"/>
  <c r="A13" i="7"/>
  <c r="B6" i="7"/>
  <c r="B3" i="7"/>
  <c r="F13" i="7"/>
  <c r="B71" i="10" l="1" a="1"/>
  <c r="B71" i="10" s="1"/>
  <c r="H70" i="10" a="1"/>
  <c r="H70" i="10" s="1"/>
  <c r="I70" i="10" a="1"/>
  <c r="I70" i="10" s="1"/>
  <c r="J70" i="10" a="1"/>
  <c r="J70" i="10" s="1"/>
  <c r="E70" i="10" a="1"/>
  <c r="E70" i="10" s="1"/>
  <c r="F70" i="10" a="1"/>
  <c r="F70" i="10" s="1"/>
  <c r="G70" i="10" a="1"/>
  <c r="G70" i="10" s="1"/>
  <c r="D70" i="10" a="1"/>
  <c r="D70" i="10" s="1"/>
  <c r="K70" i="10" a="1"/>
  <c r="K70" i="10" s="1"/>
  <c r="C70" i="10" a="1"/>
  <c r="C70" i="10" s="1"/>
  <c r="I24" i="7"/>
  <c r="F51" i="3"/>
  <c r="E51" i="3"/>
  <c r="B51" i="3"/>
  <c r="J51" i="3"/>
  <c r="A49" i="3"/>
  <c r="I51" i="3"/>
  <c r="K51" i="3"/>
  <c r="D51" i="3"/>
  <c r="G51" i="3"/>
  <c r="H51" i="3"/>
  <c r="C51" i="3"/>
  <c r="B118" i="2"/>
  <c r="B116" i="2"/>
  <c r="B120" i="2"/>
  <c r="F53" i="3" l="1" a="1"/>
  <c r="F53" i="3" s="1"/>
  <c r="F55" i="3" a="1"/>
  <c r="F55" i="3" s="1"/>
  <c r="F57" i="3" a="1"/>
  <c r="F57" i="3" s="1"/>
  <c r="F54" i="3" a="1"/>
  <c r="F54" i="3" s="1"/>
  <c r="F56" i="3" a="1"/>
  <c r="F56" i="3" s="1"/>
  <c r="F61" i="3" a="1"/>
  <c r="F61" i="3" s="1"/>
  <c r="F64" i="3" a="1"/>
  <c r="F64" i="3" s="1"/>
  <c r="F69" i="3" a="1"/>
  <c r="F69" i="3" s="1"/>
  <c r="F72" i="3" a="1"/>
  <c r="F72" i="3" s="1"/>
  <c r="F73" i="3" a="1"/>
  <c r="F73" i="3" s="1"/>
  <c r="F75" i="3" a="1"/>
  <c r="F75" i="3" s="1"/>
  <c r="F77" i="3" a="1"/>
  <c r="F77" i="3" s="1"/>
  <c r="F59" i="3" a="1"/>
  <c r="F59" i="3" s="1"/>
  <c r="F62" i="3" a="1"/>
  <c r="F62" i="3" s="1"/>
  <c r="F67" i="3" a="1"/>
  <c r="F67" i="3" s="1"/>
  <c r="F70" i="3" a="1"/>
  <c r="F70" i="3" s="1"/>
  <c r="F76" i="3" a="1"/>
  <c r="F76" i="3" s="1"/>
  <c r="F78" i="3" a="1"/>
  <c r="F78" i="3" s="1"/>
  <c r="F82" i="3" a="1"/>
  <c r="F82" i="3" s="1"/>
  <c r="F60" i="3" a="1"/>
  <c r="F60" i="3" s="1"/>
  <c r="F65" i="3" a="1"/>
  <c r="F65" i="3" s="1"/>
  <c r="F68" i="3" a="1"/>
  <c r="F68" i="3" s="1"/>
  <c r="F74" i="3" a="1"/>
  <c r="F74" i="3" s="1"/>
  <c r="F80" i="3" a="1"/>
  <c r="F80" i="3" s="1"/>
  <c r="F83" i="3" a="1"/>
  <c r="F83" i="3" s="1"/>
  <c r="F86" i="3" a="1"/>
  <c r="F86" i="3" s="1"/>
  <c r="F91" i="3" a="1"/>
  <c r="F91" i="3" s="1"/>
  <c r="F66" i="3" a="1"/>
  <c r="F66" i="3" s="1"/>
  <c r="F81" i="3" a="1"/>
  <c r="F81" i="3" s="1"/>
  <c r="F84" i="3" a="1"/>
  <c r="F84" i="3" s="1"/>
  <c r="F89" i="3" a="1"/>
  <c r="F89" i="3" s="1"/>
  <c r="F92" i="3" a="1"/>
  <c r="F92" i="3" s="1"/>
  <c r="F79" i="3" a="1"/>
  <c r="F79" i="3" s="1"/>
  <c r="F58" i="3" a="1"/>
  <c r="F58" i="3" s="1"/>
  <c r="F71" i="3" a="1"/>
  <c r="F71" i="3" s="1"/>
  <c r="F87" i="3" a="1"/>
  <c r="F87" i="3" s="1"/>
  <c r="F90" i="3" a="1"/>
  <c r="F90" i="3" s="1"/>
  <c r="F63" i="3" a="1"/>
  <c r="F63" i="3" s="1"/>
  <c r="F85" i="3" a="1"/>
  <c r="F85" i="3" s="1"/>
  <c r="F88" i="3" a="1"/>
  <c r="F88" i="3" s="1"/>
  <c r="F93" i="3" a="1"/>
  <c r="F93" i="3" s="1"/>
  <c r="J53" i="3" a="1"/>
  <c r="J53" i="3" s="1"/>
  <c r="J55" i="3" a="1"/>
  <c r="J55" i="3" s="1"/>
  <c r="J54" i="3" a="1"/>
  <c r="J54" i="3" s="1"/>
  <c r="J56" i="3" a="1"/>
  <c r="J56" i="3" s="1"/>
  <c r="J57" i="3" a="1"/>
  <c r="J57" i="3" s="1"/>
  <c r="J60" i="3" a="1"/>
  <c r="J60" i="3" s="1"/>
  <c r="J65" i="3" a="1"/>
  <c r="J65" i="3" s="1"/>
  <c r="J68" i="3" a="1"/>
  <c r="J68" i="3" s="1"/>
  <c r="J73" i="3" a="1"/>
  <c r="J73" i="3" s="1"/>
  <c r="J75" i="3" a="1"/>
  <c r="J75" i="3" s="1"/>
  <c r="J77" i="3" a="1"/>
  <c r="J77" i="3" s="1"/>
  <c r="J58" i="3" a="1"/>
  <c r="J58" i="3" s="1"/>
  <c r="J63" i="3" a="1"/>
  <c r="J63" i="3" s="1"/>
  <c r="J66" i="3" a="1"/>
  <c r="J66" i="3" s="1"/>
  <c r="J71" i="3" a="1"/>
  <c r="J71" i="3" s="1"/>
  <c r="J76" i="3" a="1"/>
  <c r="J76" i="3" s="1"/>
  <c r="J78" i="3" a="1"/>
  <c r="J78" i="3" s="1"/>
  <c r="J82" i="3" a="1"/>
  <c r="J82" i="3" s="1"/>
  <c r="J61" i="3" a="1"/>
  <c r="J61" i="3" s="1"/>
  <c r="J64" i="3" a="1"/>
  <c r="J64" i="3" s="1"/>
  <c r="J69" i="3" a="1"/>
  <c r="J69" i="3" s="1"/>
  <c r="J72" i="3" a="1"/>
  <c r="J72" i="3" s="1"/>
  <c r="J74" i="3" a="1"/>
  <c r="J74" i="3" s="1"/>
  <c r="J80" i="3" a="1"/>
  <c r="J80" i="3" s="1"/>
  <c r="J70" i="3" a="1"/>
  <c r="J70" i="3" s="1"/>
  <c r="J87" i="3" a="1"/>
  <c r="J87" i="3" s="1"/>
  <c r="J90" i="3" a="1"/>
  <c r="J90" i="3" s="1"/>
  <c r="J88" i="3" a="1"/>
  <c r="J88" i="3" s="1"/>
  <c r="J93" i="3" a="1"/>
  <c r="J93" i="3" s="1"/>
  <c r="J79" i="3" a="1"/>
  <c r="J79" i="3" s="1"/>
  <c r="J62" i="3" a="1"/>
  <c r="J62" i="3" s="1"/>
  <c r="J81" i="3" a="1"/>
  <c r="J81" i="3" s="1"/>
  <c r="J85" i="3" a="1"/>
  <c r="J85" i="3" s="1"/>
  <c r="J67" i="3" a="1"/>
  <c r="J67" i="3" s="1"/>
  <c r="J83" i="3" a="1"/>
  <c r="J83" i="3" s="1"/>
  <c r="J86" i="3" a="1"/>
  <c r="J86" i="3" s="1"/>
  <c r="J91" i="3" a="1"/>
  <c r="J91" i="3" s="1"/>
  <c r="J59" i="3" a="1"/>
  <c r="J59" i="3" s="1"/>
  <c r="J89" i="3" a="1"/>
  <c r="J89" i="3" s="1"/>
  <c r="J92" i="3" a="1"/>
  <c r="J92" i="3" s="1"/>
  <c r="J84" i="3" a="1"/>
  <c r="J84" i="3" s="1"/>
  <c r="C53" i="3" a="1"/>
  <c r="C53" i="3" s="1"/>
  <c r="C54" i="3" a="1"/>
  <c r="C54" i="3" s="1"/>
  <c r="C56" i="3" a="1"/>
  <c r="C56" i="3" s="1"/>
  <c r="C55" i="3" a="1"/>
  <c r="C55" i="3" s="1"/>
  <c r="C57" i="3" a="1"/>
  <c r="C57" i="3" s="1"/>
  <c r="C59" i="3" a="1"/>
  <c r="C59" i="3" s="1"/>
  <c r="C64" i="3" a="1"/>
  <c r="C64" i="3" s="1"/>
  <c r="C67" i="3" a="1"/>
  <c r="C67" i="3" s="1"/>
  <c r="C72" i="3" a="1"/>
  <c r="C72" i="3" s="1"/>
  <c r="C74" i="3" a="1"/>
  <c r="C74" i="3" s="1"/>
  <c r="C76" i="3" a="1"/>
  <c r="C76" i="3" s="1"/>
  <c r="C78" i="3" a="1"/>
  <c r="C78" i="3" s="1"/>
  <c r="C62" i="3" a="1"/>
  <c r="C62" i="3" s="1"/>
  <c r="C65" i="3" a="1"/>
  <c r="C65" i="3" s="1"/>
  <c r="C70" i="3" a="1"/>
  <c r="C70" i="3" s="1"/>
  <c r="C81" i="3" a="1"/>
  <c r="C81" i="3" s="1"/>
  <c r="C60" i="3" a="1"/>
  <c r="C60" i="3" s="1"/>
  <c r="C63" i="3" a="1"/>
  <c r="C63" i="3" s="1"/>
  <c r="C68" i="3" a="1"/>
  <c r="C68" i="3" s="1"/>
  <c r="C71" i="3" a="1"/>
  <c r="C71" i="3" s="1"/>
  <c r="C73" i="3" a="1"/>
  <c r="C73" i="3" s="1"/>
  <c r="C75" i="3" a="1"/>
  <c r="C75" i="3" s="1"/>
  <c r="C77" i="3" a="1"/>
  <c r="C77" i="3" s="1"/>
  <c r="C79" i="3" a="1"/>
  <c r="C79" i="3" s="1"/>
  <c r="C83" i="3" a="1"/>
  <c r="C83" i="3" s="1"/>
  <c r="C66" i="3" a="1"/>
  <c r="C66" i="3" s="1"/>
  <c r="C86" i="3" a="1"/>
  <c r="C86" i="3" s="1"/>
  <c r="C89" i="3" a="1"/>
  <c r="C89" i="3" s="1"/>
  <c r="C92" i="3" a="1"/>
  <c r="C92" i="3" s="1"/>
  <c r="C58" i="3" a="1"/>
  <c r="C58" i="3" s="1"/>
  <c r="C80" i="3" a="1"/>
  <c r="C80" i="3" s="1"/>
  <c r="C84" i="3" a="1"/>
  <c r="C84" i="3" s="1"/>
  <c r="C87" i="3" a="1"/>
  <c r="C87" i="3" s="1"/>
  <c r="C82" i="3" a="1"/>
  <c r="C82" i="3" s="1"/>
  <c r="C69" i="3" a="1"/>
  <c r="C69" i="3" s="1"/>
  <c r="C85" i="3" a="1"/>
  <c r="C85" i="3" s="1"/>
  <c r="C90" i="3" a="1"/>
  <c r="C90" i="3" s="1"/>
  <c r="C93" i="3" a="1"/>
  <c r="C93" i="3" s="1"/>
  <c r="C61" i="3" a="1"/>
  <c r="C61" i="3" s="1"/>
  <c r="C88" i="3" a="1"/>
  <c r="C88" i="3" s="1"/>
  <c r="C91" i="3" a="1"/>
  <c r="C91" i="3" s="1"/>
  <c r="G53" i="3" a="1"/>
  <c r="G53" i="3" s="1"/>
  <c r="G54" i="3" a="1"/>
  <c r="G54" i="3" s="1"/>
  <c r="G56" i="3" a="1"/>
  <c r="G56" i="3" s="1"/>
  <c r="G55" i="3" a="1"/>
  <c r="G55" i="3" s="1"/>
  <c r="G60" i="3" a="1"/>
  <c r="G60" i="3" s="1"/>
  <c r="G63" i="3" a="1"/>
  <c r="G63" i="3" s="1"/>
  <c r="G68" i="3" a="1"/>
  <c r="G68" i="3" s="1"/>
  <c r="G71" i="3" a="1"/>
  <c r="G71" i="3" s="1"/>
  <c r="G74" i="3" a="1"/>
  <c r="G74" i="3" s="1"/>
  <c r="G76" i="3" a="1"/>
  <c r="G76" i="3" s="1"/>
  <c r="G78" i="3" a="1"/>
  <c r="G78" i="3" s="1"/>
  <c r="G58" i="3" a="1"/>
  <c r="G58" i="3" s="1"/>
  <c r="G61" i="3" a="1"/>
  <c r="G61" i="3" s="1"/>
  <c r="G66" i="3" a="1"/>
  <c r="G66" i="3" s="1"/>
  <c r="G69" i="3" a="1"/>
  <c r="G69" i="3" s="1"/>
  <c r="G75" i="3" a="1"/>
  <c r="G75" i="3" s="1"/>
  <c r="G81" i="3" a="1"/>
  <c r="G81" i="3" s="1"/>
  <c r="G59" i="3" a="1"/>
  <c r="G59" i="3" s="1"/>
  <c r="G64" i="3" a="1"/>
  <c r="G64" i="3" s="1"/>
  <c r="G67" i="3" a="1"/>
  <c r="G67" i="3" s="1"/>
  <c r="G72" i="3" a="1"/>
  <c r="G72" i="3" s="1"/>
  <c r="G73" i="3" a="1"/>
  <c r="G73" i="3" s="1"/>
  <c r="G77" i="3" a="1"/>
  <c r="G77" i="3" s="1"/>
  <c r="G79" i="3" a="1"/>
  <c r="G79" i="3" s="1"/>
  <c r="G62" i="3" a="1"/>
  <c r="G62" i="3" s="1"/>
  <c r="G85" i="3" a="1"/>
  <c r="G85" i="3" s="1"/>
  <c r="G90" i="3" a="1"/>
  <c r="G90" i="3" s="1"/>
  <c r="G93" i="3" a="1"/>
  <c r="G93" i="3" s="1"/>
  <c r="G70" i="3" a="1"/>
  <c r="G70" i="3" s="1"/>
  <c r="G82" i="3" a="1"/>
  <c r="G82" i="3" s="1"/>
  <c r="G80" i="3" a="1"/>
  <c r="G80" i="3" s="1"/>
  <c r="G83" i="3" a="1"/>
  <c r="G83" i="3" s="1"/>
  <c r="G88" i="3" a="1"/>
  <c r="G88" i="3" s="1"/>
  <c r="G91" i="3" a="1"/>
  <c r="G91" i="3" s="1"/>
  <c r="G65" i="3" a="1"/>
  <c r="G65" i="3" s="1"/>
  <c r="G86" i="3" a="1"/>
  <c r="G86" i="3" s="1"/>
  <c r="G89" i="3" a="1"/>
  <c r="G89" i="3" s="1"/>
  <c r="G57" i="3" a="1"/>
  <c r="G57" i="3" s="1"/>
  <c r="G92" i="3" a="1"/>
  <c r="G92" i="3" s="1"/>
  <c r="G84" i="3" a="1"/>
  <c r="G84" i="3" s="1"/>
  <c r="G87" i="3" a="1"/>
  <c r="G87" i="3" s="1"/>
  <c r="D53" i="3" a="1"/>
  <c r="D53" i="3" s="1"/>
  <c r="D55" i="3" a="1"/>
  <c r="D55" i="3" s="1"/>
  <c r="D57" i="3" a="1"/>
  <c r="D57" i="3" s="1"/>
  <c r="D54" i="3" a="1"/>
  <c r="D54" i="3" s="1"/>
  <c r="D56" i="3" a="1"/>
  <c r="D56" i="3" s="1"/>
  <c r="D58" i="3" a="1"/>
  <c r="D58" i="3" s="1"/>
  <c r="D63" i="3" a="1"/>
  <c r="D63" i="3" s="1"/>
  <c r="D66" i="3" a="1"/>
  <c r="D66" i="3" s="1"/>
  <c r="D71" i="3" a="1"/>
  <c r="D71" i="3" s="1"/>
  <c r="D73" i="3" a="1"/>
  <c r="D73" i="3" s="1"/>
  <c r="D75" i="3" a="1"/>
  <c r="D75" i="3" s="1"/>
  <c r="D77" i="3" a="1"/>
  <c r="D77" i="3" s="1"/>
  <c r="D61" i="3" a="1"/>
  <c r="D61" i="3" s="1"/>
  <c r="D64" i="3" a="1"/>
  <c r="D64" i="3" s="1"/>
  <c r="D69" i="3" a="1"/>
  <c r="D69" i="3" s="1"/>
  <c r="D72" i="3" a="1"/>
  <c r="D72" i="3" s="1"/>
  <c r="D80" i="3" a="1"/>
  <c r="D80" i="3" s="1"/>
  <c r="D59" i="3" a="1"/>
  <c r="D59" i="3" s="1"/>
  <c r="D62" i="3" a="1"/>
  <c r="D62" i="3" s="1"/>
  <c r="D67" i="3" a="1"/>
  <c r="D67" i="3" s="1"/>
  <c r="D70" i="3" a="1"/>
  <c r="D70" i="3" s="1"/>
  <c r="D74" i="3" a="1"/>
  <c r="D74" i="3" s="1"/>
  <c r="D76" i="3" a="1"/>
  <c r="D76" i="3" s="1"/>
  <c r="D78" i="3" a="1"/>
  <c r="D78" i="3" s="1"/>
  <c r="D82" i="3" a="1"/>
  <c r="D82" i="3" s="1"/>
  <c r="D60" i="3" a="1"/>
  <c r="D60" i="3" s="1"/>
  <c r="D85" i="3" a="1"/>
  <c r="D85" i="3" s="1"/>
  <c r="D88" i="3" a="1"/>
  <c r="D88" i="3" s="1"/>
  <c r="D93" i="3" a="1"/>
  <c r="D93" i="3" s="1"/>
  <c r="D91" i="3" a="1"/>
  <c r="D91" i="3" s="1"/>
  <c r="D81" i="3" a="1"/>
  <c r="D81" i="3" s="1"/>
  <c r="D65" i="3" a="1"/>
  <c r="D65" i="3" s="1"/>
  <c r="D79" i="3" a="1"/>
  <c r="D79" i="3" s="1"/>
  <c r="D83" i="3" a="1"/>
  <c r="D83" i="3" s="1"/>
  <c r="D86" i="3" a="1"/>
  <c r="D86" i="3" s="1"/>
  <c r="D68" i="3" a="1"/>
  <c r="D68" i="3" s="1"/>
  <c r="D84" i="3" a="1"/>
  <c r="D84" i="3" s="1"/>
  <c r="D89" i="3" a="1"/>
  <c r="D89" i="3" s="1"/>
  <c r="D92" i="3" a="1"/>
  <c r="D92" i="3" s="1"/>
  <c r="D90" i="3" a="1"/>
  <c r="D90" i="3" s="1"/>
  <c r="D87" i="3" a="1"/>
  <c r="D87" i="3" s="1"/>
  <c r="K53" i="3" a="1"/>
  <c r="K53" i="3" s="1"/>
  <c r="K54" i="3" a="1"/>
  <c r="K54" i="3" s="1"/>
  <c r="K56" i="3" a="1"/>
  <c r="K56" i="3" s="1"/>
  <c r="K55" i="3" a="1"/>
  <c r="K55" i="3" s="1"/>
  <c r="K59" i="3" a="1"/>
  <c r="K59" i="3" s="1"/>
  <c r="K64" i="3" a="1"/>
  <c r="K64" i="3" s="1"/>
  <c r="K67" i="3" a="1"/>
  <c r="K67" i="3" s="1"/>
  <c r="K72" i="3" a="1"/>
  <c r="K72" i="3" s="1"/>
  <c r="K74" i="3" a="1"/>
  <c r="K74" i="3" s="1"/>
  <c r="K76" i="3" a="1"/>
  <c r="K76" i="3" s="1"/>
  <c r="K57" i="3" a="1"/>
  <c r="K57" i="3" s="1"/>
  <c r="K62" i="3" a="1"/>
  <c r="K62" i="3" s="1"/>
  <c r="K65" i="3" a="1"/>
  <c r="K65" i="3" s="1"/>
  <c r="K70" i="3" a="1"/>
  <c r="K70" i="3" s="1"/>
  <c r="K75" i="3" a="1"/>
  <c r="K75" i="3" s="1"/>
  <c r="K77" i="3" a="1"/>
  <c r="K77" i="3" s="1"/>
  <c r="K81" i="3" a="1"/>
  <c r="K81" i="3" s="1"/>
  <c r="K60" i="3" a="1"/>
  <c r="K60" i="3" s="1"/>
  <c r="K63" i="3" a="1"/>
  <c r="K63" i="3" s="1"/>
  <c r="K68" i="3" a="1"/>
  <c r="K68" i="3" s="1"/>
  <c r="K71" i="3" a="1"/>
  <c r="K71" i="3" s="1"/>
  <c r="K73" i="3" a="1"/>
  <c r="K73" i="3" s="1"/>
  <c r="K79" i="3" a="1"/>
  <c r="K79" i="3" s="1"/>
  <c r="K58" i="3" a="1"/>
  <c r="K58" i="3" s="1"/>
  <c r="K86" i="3" a="1"/>
  <c r="K86" i="3" s="1"/>
  <c r="K89" i="3" a="1"/>
  <c r="K89" i="3" s="1"/>
  <c r="K92" i="3" a="1"/>
  <c r="K92" i="3" s="1"/>
  <c r="K69" i="3" a="1"/>
  <c r="K69" i="3" s="1"/>
  <c r="K80" i="3" a="1"/>
  <c r="K80" i="3" s="1"/>
  <c r="K84" i="3" a="1"/>
  <c r="K84" i="3" s="1"/>
  <c r="K87" i="3" a="1"/>
  <c r="K87" i="3" s="1"/>
  <c r="K61" i="3" a="1"/>
  <c r="K61" i="3" s="1"/>
  <c r="K85" i="3" a="1"/>
  <c r="K85" i="3" s="1"/>
  <c r="K90" i="3" a="1"/>
  <c r="K90" i="3" s="1"/>
  <c r="K93" i="3" a="1"/>
  <c r="K93" i="3" s="1"/>
  <c r="K66" i="3" a="1"/>
  <c r="K66" i="3" s="1"/>
  <c r="K78" i="3" a="1"/>
  <c r="K78" i="3" s="1"/>
  <c r="K82" i="3" a="1"/>
  <c r="K82" i="3" s="1"/>
  <c r="K88" i="3" a="1"/>
  <c r="K88" i="3" s="1"/>
  <c r="K91" i="3" a="1"/>
  <c r="K91" i="3" s="1"/>
  <c r="K83" i="3" a="1"/>
  <c r="K83" i="3" s="1"/>
  <c r="H53" i="3" a="1"/>
  <c r="H53" i="3" s="1"/>
  <c r="H55" i="3" a="1"/>
  <c r="H55" i="3" s="1"/>
  <c r="H54" i="3" a="1"/>
  <c r="H54" i="3" s="1"/>
  <c r="H56" i="3" a="1"/>
  <c r="H56" i="3" s="1"/>
  <c r="H59" i="3" a="1"/>
  <c r="H59" i="3" s="1"/>
  <c r="H62" i="3" a="1"/>
  <c r="H62" i="3" s="1"/>
  <c r="H67" i="3" a="1"/>
  <c r="H67" i="3" s="1"/>
  <c r="H70" i="3" a="1"/>
  <c r="H70" i="3" s="1"/>
  <c r="H73" i="3" a="1"/>
  <c r="H73" i="3" s="1"/>
  <c r="H75" i="3" a="1"/>
  <c r="H75" i="3" s="1"/>
  <c r="H77" i="3" a="1"/>
  <c r="H77" i="3" s="1"/>
  <c r="H57" i="3" a="1"/>
  <c r="H57" i="3" s="1"/>
  <c r="H60" i="3" a="1"/>
  <c r="H60" i="3" s="1"/>
  <c r="H65" i="3" a="1"/>
  <c r="H65" i="3" s="1"/>
  <c r="H68" i="3" a="1"/>
  <c r="H68" i="3" s="1"/>
  <c r="H74" i="3" a="1"/>
  <c r="H74" i="3" s="1"/>
  <c r="H80" i="3" a="1"/>
  <c r="H80" i="3" s="1"/>
  <c r="H58" i="3" a="1"/>
  <c r="H58" i="3" s="1"/>
  <c r="H63" i="3" a="1"/>
  <c r="H63" i="3" s="1"/>
  <c r="H66" i="3" a="1"/>
  <c r="H66" i="3" s="1"/>
  <c r="H71" i="3" a="1"/>
  <c r="H71" i="3" s="1"/>
  <c r="H76" i="3" a="1"/>
  <c r="H76" i="3" s="1"/>
  <c r="H78" i="3" a="1"/>
  <c r="H78" i="3" s="1"/>
  <c r="H82" i="3" a="1"/>
  <c r="H82" i="3" s="1"/>
  <c r="H69" i="3" a="1"/>
  <c r="H69" i="3" s="1"/>
  <c r="H84" i="3" a="1"/>
  <c r="H84" i="3" s="1"/>
  <c r="H89" i="3" a="1"/>
  <c r="H89" i="3" s="1"/>
  <c r="H92" i="3" a="1"/>
  <c r="H92" i="3" s="1"/>
  <c r="H61" i="3" a="1"/>
  <c r="H61" i="3" s="1"/>
  <c r="H79" i="3" a="1"/>
  <c r="H79" i="3" s="1"/>
  <c r="H87" i="3" a="1"/>
  <c r="H87" i="3" s="1"/>
  <c r="H90" i="3" a="1"/>
  <c r="H90" i="3" s="1"/>
  <c r="H72" i="3" a="1"/>
  <c r="H72" i="3" s="1"/>
  <c r="H85" i="3" a="1"/>
  <c r="H85" i="3" s="1"/>
  <c r="H88" i="3" a="1"/>
  <c r="H88" i="3" s="1"/>
  <c r="H93" i="3" a="1"/>
  <c r="H93" i="3" s="1"/>
  <c r="H64" i="3" a="1"/>
  <c r="H64" i="3" s="1"/>
  <c r="H81" i="3" a="1"/>
  <c r="H81" i="3" s="1"/>
  <c r="H86" i="3" a="1"/>
  <c r="H86" i="3" s="1"/>
  <c r="H91" i="3" a="1"/>
  <c r="H91" i="3" s="1"/>
  <c r="H83" i="3" a="1"/>
  <c r="H83" i="3" s="1"/>
  <c r="I53" i="3" a="1"/>
  <c r="I53" i="3" s="1"/>
  <c r="I54" i="3" a="1"/>
  <c r="I54" i="3" s="1"/>
  <c r="I56" i="3" a="1"/>
  <c r="I56" i="3" s="1"/>
  <c r="I55" i="3" a="1"/>
  <c r="I55" i="3" s="1"/>
  <c r="I58" i="3" a="1"/>
  <c r="I58" i="3" s="1"/>
  <c r="I61" i="3" a="1"/>
  <c r="I61" i="3" s="1"/>
  <c r="I66" i="3" a="1"/>
  <c r="I66" i="3" s="1"/>
  <c r="I69" i="3" a="1"/>
  <c r="I69" i="3" s="1"/>
  <c r="I74" i="3" a="1"/>
  <c r="I74" i="3" s="1"/>
  <c r="I76" i="3" a="1"/>
  <c r="I76" i="3" s="1"/>
  <c r="I78" i="3" a="1"/>
  <c r="I78" i="3" s="1"/>
  <c r="I59" i="3" a="1"/>
  <c r="I59" i="3" s="1"/>
  <c r="I64" i="3" a="1"/>
  <c r="I64" i="3" s="1"/>
  <c r="I67" i="3" a="1"/>
  <c r="I67" i="3" s="1"/>
  <c r="I72" i="3" a="1"/>
  <c r="I72" i="3" s="1"/>
  <c r="I77" i="3" a="1"/>
  <c r="I77" i="3" s="1"/>
  <c r="I79" i="3" a="1"/>
  <c r="I79" i="3" s="1"/>
  <c r="I57" i="3" a="1"/>
  <c r="I57" i="3" s="1"/>
  <c r="I62" i="3" a="1"/>
  <c r="I62" i="3" s="1"/>
  <c r="I65" i="3" a="1"/>
  <c r="I65" i="3" s="1"/>
  <c r="I70" i="3" a="1"/>
  <c r="I70" i="3" s="1"/>
  <c r="I73" i="3" a="1"/>
  <c r="I73" i="3" s="1"/>
  <c r="I75" i="3" a="1"/>
  <c r="I75" i="3" s="1"/>
  <c r="I81" i="3" a="1"/>
  <c r="I81" i="3" s="1"/>
  <c r="I63" i="3" a="1"/>
  <c r="I63" i="3" s="1"/>
  <c r="I83" i="3" a="1"/>
  <c r="I83" i="3" s="1"/>
  <c r="I88" i="3" a="1"/>
  <c r="I88" i="3" s="1"/>
  <c r="I91" i="3" a="1"/>
  <c r="I91" i="3" s="1"/>
  <c r="I89" i="3" a="1"/>
  <c r="I89" i="3" s="1"/>
  <c r="I68" i="3" a="1"/>
  <c r="I68" i="3" s="1"/>
  <c r="I82" i="3" a="1"/>
  <c r="I82" i="3" s="1"/>
  <c r="I86" i="3" a="1"/>
  <c r="I86" i="3" s="1"/>
  <c r="I80" i="3" a="1"/>
  <c r="I80" i="3" s="1"/>
  <c r="I60" i="3" a="1"/>
  <c r="I60" i="3" s="1"/>
  <c r="I84" i="3" a="1"/>
  <c r="I84" i="3" s="1"/>
  <c r="I87" i="3" a="1"/>
  <c r="I87" i="3" s="1"/>
  <c r="I92" i="3" a="1"/>
  <c r="I92" i="3" s="1"/>
  <c r="I71" i="3" a="1"/>
  <c r="I71" i="3" s="1"/>
  <c r="I93" i="3" a="1"/>
  <c r="I93" i="3" s="1"/>
  <c r="I85" i="3" a="1"/>
  <c r="I85" i="3" s="1"/>
  <c r="I90" i="3" a="1"/>
  <c r="I90" i="3" s="1"/>
  <c r="E53" i="3" a="1"/>
  <c r="E53" i="3" s="1"/>
  <c r="E54" i="3" a="1"/>
  <c r="E54" i="3" s="1"/>
  <c r="E56" i="3" a="1"/>
  <c r="E56" i="3" s="1"/>
  <c r="E55" i="3" a="1"/>
  <c r="E55" i="3" s="1"/>
  <c r="E57" i="3" a="1"/>
  <c r="E57" i="3" s="1"/>
  <c r="E62" i="3" a="1"/>
  <c r="E62" i="3" s="1"/>
  <c r="E65" i="3" a="1"/>
  <c r="E65" i="3" s="1"/>
  <c r="E70" i="3" a="1"/>
  <c r="E70" i="3" s="1"/>
  <c r="E74" i="3" a="1"/>
  <c r="E74" i="3" s="1"/>
  <c r="E76" i="3" a="1"/>
  <c r="E76" i="3" s="1"/>
  <c r="E78" i="3" a="1"/>
  <c r="E78" i="3" s="1"/>
  <c r="E60" i="3" a="1"/>
  <c r="E60" i="3" s="1"/>
  <c r="E63" i="3" a="1"/>
  <c r="E63" i="3" s="1"/>
  <c r="E68" i="3" a="1"/>
  <c r="E68" i="3" s="1"/>
  <c r="E71" i="3" a="1"/>
  <c r="E71" i="3" s="1"/>
  <c r="E77" i="3" a="1"/>
  <c r="E77" i="3" s="1"/>
  <c r="E79" i="3" a="1"/>
  <c r="E79" i="3" s="1"/>
  <c r="E58" i="3" a="1"/>
  <c r="E58" i="3" s="1"/>
  <c r="E61" i="3" a="1"/>
  <c r="E61" i="3" s="1"/>
  <c r="E66" i="3" a="1"/>
  <c r="E66" i="3" s="1"/>
  <c r="E69" i="3" a="1"/>
  <c r="E69" i="3" s="1"/>
  <c r="E73" i="3" a="1"/>
  <c r="E73" i="3" s="1"/>
  <c r="E75" i="3" a="1"/>
  <c r="E75" i="3" s="1"/>
  <c r="E81" i="3" a="1"/>
  <c r="E81" i="3" s="1"/>
  <c r="E67" i="3" a="1"/>
  <c r="E67" i="3" s="1"/>
  <c r="E84" i="3" a="1"/>
  <c r="E84" i="3" s="1"/>
  <c r="E87" i="3" a="1"/>
  <c r="E87" i="3" s="1"/>
  <c r="E92" i="3" a="1"/>
  <c r="E92" i="3" s="1"/>
  <c r="E90" i="3" a="1"/>
  <c r="E90" i="3" s="1"/>
  <c r="E59" i="3" a="1"/>
  <c r="E59" i="3" s="1"/>
  <c r="E72" i="3" a="1"/>
  <c r="E72" i="3" s="1"/>
  <c r="E82" i="3" a="1"/>
  <c r="E82" i="3" s="1"/>
  <c r="E85" i="3" a="1"/>
  <c r="E85" i="3" s="1"/>
  <c r="E93" i="3" a="1"/>
  <c r="E93" i="3" s="1"/>
  <c r="E64" i="3" a="1"/>
  <c r="E64" i="3" s="1"/>
  <c r="E83" i="3" a="1"/>
  <c r="E83" i="3" s="1"/>
  <c r="E88" i="3" a="1"/>
  <c r="E88" i="3" s="1"/>
  <c r="E91" i="3" a="1"/>
  <c r="E91" i="3" s="1"/>
  <c r="E80" i="3" a="1"/>
  <c r="E80" i="3" s="1"/>
  <c r="E89" i="3" a="1"/>
  <c r="E89" i="3" s="1"/>
  <c r="E86" i="3" a="1"/>
  <c r="E86" i="3" s="1"/>
  <c r="B72" i="10" a="1"/>
  <c r="B72" i="10" s="1"/>
  <c r="D71" i="10" a="1"/>
  <c r="D71" i="10" s="1"/>
  <c r="F71" i="10" a="1"/>
  <c r="F71" i="10" s="1"/>
  <c r="H71" i="10" a="1"/>
  <c r="H71" i="10" s="1"/>
  <c r="E71" i="10" a="1"/>
  <c r="E71" i="10" s="1"/>
  <c r="G71" i="10" a="1"/>
  <c r="G71" i="10" s="1"/>
  <c r="K71" i="10" a="1"/>
  <c r="K71" i="10" s="1"/>
  <c r="J71" i="10" a="1"/>
  <c r="J71" i="10" s="1"/>
  <c r="C71" i="10" a="1"/>
  <c r="C71" i="10" s="1"/>
  <c r="I71" i="10" a="1"/>
  <c r="I71" i="10" s="1"/>
  <c r="H3" i="5"/>
  <c r="H4" i="5"/>
  <c r="H5" i="5"/>
  <c r="H6" i="5"/>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2" i="5"/>
  <c r="B45" i="3"/>
  <c r="L51" i="3"/>
  <c r="I68" i="2"/>
  <c r="H68" i="2"/>
  <c r="K68" i="2"/>
  <c r="J68" i="2"/>
  <c r="G68" i="2"/>
  <c r="D68" i="2"/>
  <c r="C68" i="2"/>
  <c r="E68" i="2"/>
  <c r="F68" i="2"/>
  <c r="B73" i="10" l="1" a="1"/>
  <c r="B73" i="10" s="1"/>
  <c r="D72" i="10" a="1"/>
  <c r="D72" i="10" s="1"/>
  <c r="F72" i="10" a="1"/>
  <c r="F72" i="10" s="1"/>
  <c r="E72" i="10" a="1"/>
  <c r="E72" i="10" s="1"/>
  <c r="C72" i="10" a="1"/>
  <c r="C72" i="10" s="1"/>
  <c r="I72" i="10" a="1"/>
  <c r="I72" i="10" s="1"/>
  <c r="J72" i="10" a="1"/>
  <c r="J72" i="10" s="1"/>
  <c r="G72" i="10" a="1"/>
  <c r="G72" i="10" s="1"/>
  <c r="K72" i="10" a="1"/>
  <c r="K72" i="10" s="1"/>
  <c r="H72" i="10" a="1"/>
  <c r="H72" i="10" s="1"/>
  <c r="D70" i="2" a="1"/>
  <c r="D70" i="2" s="1"/>
  <c r="J70" i="2" a="1"/>
  <c r="J70" i="2" s="1"/>
  <c r="I70" i="2" a="1"/>
  <c r="I70" i="2" s="1"/>
  <c r="C70" i="2" a="1"/>
  <c r="C70" i="2" s="1"/>
  <c r="G70" i="2" a="1"/>
  <c r="G70" i="2" s="1"/>
  <c r="K70" i="2" a="1"/>
  <c r="K70" i="2" s="1"/>
  <c r="H70" i="2" a="1"/>
  <c r="H70" i="2" s="1"/>
  <c r="H71" i="2" a="1"/>
  <c r="H71" i="2" s="1"/>
  <c r="F70" i="2" a="1"/>
  <c r="F70" i="2" s="1"/>
  <c r="E70" i="2" a="1"/>
  <c r="E70" i="2" s="1"/>
  <c r="B68" i="2"/>
  <c r="B74" i="10" l="1" a="1"/>
  <c r="B74" i="10" s="1"/>
  <c r="D73" i="10" a="1"/>
  <c r="D73" i="10" s="1"/>
  <c r="I73" i="10" a="1"/>
  <c r="I73" i="10" s="1"/>
  <c r="F73" i="10" a="1"/>
  <c r="F73" i="10" s="1"/>
  <c r="J73" i="10" a="1"/>
  <c r="J73" i="10" s="1"/>
  <c r="E73" i="10" a="1"/>
  <c r="E73" i="10" s="1"/>
  <c r="C73" i="10" a="1"/>
  <c r="C73" i="10" s="1"/>
  <c r="H73" i="10" a="1"/>
  <c r="H73" i="10" s="1"/>
  <c r="G73" i="10" a="1"/>
  <c r="G73" i="10" s="1"/>
  <c r="K73" i="10" a="1"/>
  <c r="K73" i="10" s="1"/>
  <c r="L70" i="2"/>
  <c r="D71" i="2" a="1"/>
  <c r="D71" i="2" s="1"/>
  <c r="C71" i="2" a="1"/>
  <c r="C71" i="2" s="1"/>
  <c r="G71" i="2" a="1"/>
  <c r="G71" i="2" s="1"/>
  <c r="J71" i="2" a="1"/>
  <c r="J71" i="2" s="1"/>
  <c r="F71" i="2" a="1"/>
  <c r="F71" i="2" s="1"/>
  <c r="E71" i="2" a="1"/>
  <c r="E71" i="2" s="1"/>
  <c r="I71" i="2" a="1"/>
  <c r="I71" i="2" s="1"/>
  <c r="K71" i="2" a="1"/>
  <c r="K71" i="2" s="1"/>
  <c r="B75" i="10" l="1" a="1"/>
  <c r="B75" i="10" s="1"/>
  <c r="E74" i="10" a="1"/>
  <c r="E74" i="10" s="1"/>
  <c r="I74" i="10" a="1"/>
  <c r="I74" i="10" s="1"/>
  <c r="H74" i="10" a="1"/>
  <c r="H74" i="10" s="1"/>
  <c r="J74" i="10" a="1"/>
  <c r="J74" i="10" s="1"/>
  <c r="F74" i="10" a="1"/>
  <c r="F74" i="10" s="1"/>
  <c r="C74" i="10" a="1"/>
  <c r="C74" i="10" s="1"/>
  <c r="K74" i="10" a="1"/>
  <c r="K74" i="10" s="1"/>
  <c r="D74" i="10" a="1"/>
  <c r="D74" i="10" s="1"/>
  <c r="G74" i="10" a="1"/>
  <c r="G74" i="10" s="1"/>
  <c r="L71" i="2"/>
  <c r="G72" i="2" a="1"/>
  <c r="G72" i="2" s="1"/>
  <c r="K72" i="2" a="1"/>
  <c r="K72" i="2" s="1"/>
  <c r="D72" i="2" a="1"/>
  <c r="D72" i="2" s="1"/>
  <c r="C72" i="2" a="1"/>
  <c r="C72" i="2" s="1"/>
  <c r="F72" i="2" a="1"/>
  <c r="F72" i="2" s="1"/>
  <c r="I72" i="2" a="1"/>
  <c r="I72" i="2" s="1"/>
  <c r="E72" i="2" a="1"/>
  <c r="E72" i="2" s="1"/>
  <c r="J72" i="2" a="1"/>
  <c r="J72" i="2" s="1"/>
  <c r="H72" i="2" a="1"/>
  <c r="H72" i="2" s="1"/>
  <c r="B76" i="10" l="1" a="1"/>
  <c r="B76" i="10" s="1"/>
  <c r="E75" i="10" a="1"/>
  <c r="E75" i="10" s="1"/>
  <c r="G75" i="10" a="1"/>
  <c r="G75" i="10" s="1"/>
  <c r="K75" i="10" a="1"/>
  <c r="K75" i="10" s="1"/>
  <c r="C75" i="10" a="1"/>
  <c r="C75" i="10" s="1"/>
  <c r="F75" i="10" a="1"/>
  <c r="F75" i="10" s="1"/>
  <c r="J75" i="10" a="1"/>
  <c r="J75" i="10" s="1"/>
  <c r="D75" i="10" a="1"/>
  <c r="D75" i="10" s="1"/>
  <c r="H75" i="10" a="1"/>
  <c r="H75" i="10" s="1"/>
  <c r="I75" i="10" a="1"/>
  <c r="I75" i="10" s="1"/>
  <c r="L72" i="2"/>
  <c r="C73" i="2" a="1"/>
  <c r="C73" i="2" s="1"/>
  <c r="G73" i="2" a="1"/>
  <c r="G73" i="2" s="1"/>
  <c r="D73" i="2" a="1"/>
  <c r="D73" i="2" s="1"/>
  <c r="J73" i="2" a="1"/>
  <c r="J73" i="2" s="1"/>
  <c r="F73" i="2" a="1"/>
  <c r="F73" i="2" s="1"/>
  <c r="K73" i="2" a="1"/>
  <c r="K73" i="2" s="1"/>
  <c r="I73" i="2" a="1"/>
  <c r="I73" i="2" s="1"/>
  <c r="H73" i="2" a="1"/>
  <c r="H73" i="2" s="1"/>
  <c r="E73" i="2" a="1"/>
  <c r="E73" i="2" s="1"/>
  <c r="B77" i="10" l="1" a="1"/>
  <c r="B77" i="10" s="1"/>
  <c r="H76" i="10" a="1"/>
  <c r="H76" i="10" s="1"/>
  <c r="E76" i="10" a="1"/>
  <c r="E76" i="10" s="1"/>
  <c r="F76" i="10" a="1"/>
  <c r="F76" i="10" s="1"/>
  <c r="C76" i="10" a="1"/>
  <c r="C76" i="10" s="1"/>
  <c r="D76" i="10" a="1"/>
  <c r="D76" i="10" s="1"/>
  <c r="I76" i="10" a="1"/>
  <c r="I76" i="10" s="1"/>
  <c r="G76" i="10" a="1"/>
  <c r="G76" i="10" s="1"/>
  <c r="K76" i="10" a="1"/>
  <c r="K76" i="10" s="1"/>
  <c r="J76" i="10" a="1"/>
  <c r="J76" i="10" s="1"/>
  <c r="L73" i="2"/>
  <c r="I74" i="2" a="1"/>
  <c r="I74" i="2" s="1"/>
  <c r="G74" i="2" a="1"/>
  <c r="G74" i="2" s="1"/>
  <c r="K74" i="2" a="1"/>
  <c r="K74" i="2" s="1"/>
  <c r="C74" i="2" a="1"/>
  <c r="C74" i="2" s="1"/>
  <c r="H74" i="2" a="1"/>
  <c r="H74" i="2" s="1"/>
  <c r="F74" i="2" a="1"/>
  <c r="F74" i="2" s="1"/>
  <c r="E74" i="2" a="1"/>
  <c r="E74" i="2" s="1"/>
  <c r="D74" i="2" a="1"/>
  <c r="D74" i="2" s="1"/>
  <c r="J74" i="2" a="1"/>
  <c r="J74" i="2" s="1"/>
  <c r="B78" i="10" l="1" a="1"/>
  <c r="B78" i="10" s="1"/>
  <c r="H77" i="10" a="1"/>
  <c r="H77" i="10" s="1"/>
  <c r="E77" i="10" a="1"/>
  <c r="E77" i="10" s="1"/>
  <c r="I77" i="10" a="1"/>
  <c r="I77" i="10" s="1"/>
  <c r="J77" i="10" a="1"/>
  <c r="J77" i="10" s="1"/>
  <c r="C77" i="10" a="1"/>
  <c r="C77" i="10" s="1"/>
  <c r="F77" i="10" a="1"/>
  <c r="F77" i="10" s="1"/>
  <c r="D77" i="10" a="1"/>
  <c r="D77" i="10" s="1"/>
  <c r="G77" i="10" a="1"/>
  <c r="G77" i="10" s="1"/>
  <c r="K77" i="10" a="1"/>
  <c r="K77" i="10" s="1"/>
  <c r="L74" i="2"/>
  <c r="J75" i="2" a="1"/>
  <c r="J75" i="2" s="1"/>
  <c r="G75" i="2" a="1"/>
  <c r="G75" i="2" s="1"/>
  <c r="H75" i="2" a="1"/>
  <c r="H75" i="2" s="1"/>
  <c r="I75" i="2" a="1"/>
  <c r="I75" i="2" s="1"/>
  <c r="C75" i="2" a="1"/>
  <c r="C75" i="2" s="1"/>
  <c r="D75" i="2" a="1"/>
  <c r="D75" i="2" s="1"/>
  <c r="F75" i="2" a="1"/>
  <c r="F75" i="2" s="1"/>
  <c r="K75" i="2" a="1"/>
  <c r="K75" i="2" s="1"/>
  <c r="E75" i="2" a="1"/>
  <c r="E75" i="2" s="1"/>
  <c r="K46" i="2"/>
  <c r="B6" i="3"/>
  <c r="B3" i="3"/>
  <c r="B9" i="3"/>
  <c r="A6" i="2"/>
  <c r="A3" i="2"/>
  <c r="A46" i="2"/>
  <c r="B66" i="2"/>
  <c r="A9" i="2"/>
  <c r="B79" i="10" l="1" a="1"/>
  <c r="B79" i="10" s="1"/>
  <c r="C78" i="10" a="1"/>
  <c r="C78" i="10" s="1"/>
  <c r="I78" i="10" a="1"/>
  <c r="I78" i="10" s="1"/>
  <c r="J78" i="10" a="1"/>
  <c r="J78" i="10" s="1"/>
  <c r="D78" i="10" a="1"/>
  <c r="D78" i="10" s="1"/>
  <c r="H78" i="10" a="1"/>
  <c r="H78" i="10" s="1"/>
  <c r="E78" i="10" a="1"/>
  <c r="E78" i="10" s="1"/>
  <c r="F78" i="10" a="1"/>
  <c r="F78" i="10" s="1"/>
  <c r="G78" i="10" a="1"/>
  <c r="G78" i="10" s="1"/>
  <c r="K78" i="10" a="1"/>
  <c r="K78" i="10" s="1"/>
  <c r="L75" i="2"/>
  <c r="D77" i="2" a="1"/>
  <c r="D77" i="2" s="1"/>
  <c r="J77" i="2" a="1"/>
  <c r="J77" i="2" s="1"/>
  <c r="I77" i="2" a="1"/>
  <c r="I77" i="2" s="1"/>
  <c r="H77" i="2" a="1"/>
  <c r="H77" i="2" s="1"/>
  <c r="G77" i="2" a="1"/>
  <c r="G77" i="2" s="1"/>
  <c r="K77" i="2" a="1"/>
  <c r="K77" i="2" s="1"/>
  <c r="E77" i="2" a="1"/>
  <c r="E77" i="2" s="1"/>
  <c r="C77" i="2" a="1"/>
  <c r="C77" i="2" s="1"/>
  <c r="F77" i="2" a="1"/>
  <c r="F77" i="2" s="1"/>
  <c r="J76" i="2" a="1"/>
  <c r="J76" i="2" s="1"/>
  <c r="C76" i="2" a="1"/>
  <c r="C76" i="2" s="1"/>
  <c r="G76" i="2" a="1"/>
  <c r="G76" i="2" s="1"/>
  <c r="H76" i="2" a="1"/>
  <c r="H76" i="2" s="1"/>
  <c r="I76" i="2" a="1"/>
  <c r="I76" i="2" s="1"/>
  <c r="E76" i="2" a="1"/>
  <c r="E76" i="2" s="1"/>
  <c r="F76" i="2" a="1"/>
  <c r="F76" i="2" s="1"/>
  <c r="D76" i="2" a="1"/>
  <c r="D76" i="2" s="1"/>
  <c r="K76" i="2" a="1"/>
  <c r="K76" i="2" s="1"/>
  <c r="B80" i="10" l="1" a="1"/>
  <c r="B80" i="10" s="1"/>
  <c r="D79" i="10" a="1"/>
  <c r="D79" i="10" s="1"/>
  <c r="C79" i="10" a="1"/>
  <c r="C79" i="10" s="1"/>
  <c r="G79" i="10" a="1"/>
  <c r="G79" i="10" s="1"/>
  <c r="I79" i="10" a="1"/>
  <c r="I79" i="10" s="1"/>
  <c r="J79" i="10" a="1"/>
  <c r="J79" i="10" s="1"/>
  <c r="H79" i="10" a="1"/>
  <c r="H79" i="10" s="1"/>
  <c r="E79" i="10" a="1"/>
  <c r="E79" i="10" s="1"/>
  <c r="F79" i="10" a="1"/>
  <c r="F79" i="10" s="1"/>
  <c r="K79" i="10" a="1"/>
  <c r="K79" i="10" s="1"/>
  <c r="L76" i="2"/>
  <c r="L77" i="2"/>
  <c r="K78" i="2" a="1"/>
  <c r="K78" i="2" s="1"/>
  <c r="G78" i="2" a="1"/>
  <c r="G78" i="2" s="1"/>
  <c r="D78" i="2" a="1"/>
  <c r="D78" i="2" s="1"/>
  <c r="J78" i="2" a="1"/>
  <c r="J78" i="2" s="1"/>
  <c r="H78" i="2" a="1"/>
  <c r="H78" i="2" s="1"/>
  <c r="E78" i="2" a="1"/>
  <c r="E78" i="2" s="1"/>
  <c r="I78" i="2" a="1"/>
  <c r="I78" i="2" s="1"/>
  <c r="C78" i="2" a="1"/>
  <c r="C78" i="2" s="1"/>
  <c r="F78" i="2" a="1"/>
  <c r="F78" i="2" s="1"/>
  <c r="B81" i="10" l="1" a="1"/>
  <c r="B81" i="10" s="1"/>
  <c r="H80" i="10" a="1"/>
  <c r="H80" i="10" s="1"/>
  <c r="E80" i="10" a="1"/>
  <c r="E80" i="10" s="1"/>
  <c r="D80" i="10" a="1"/>
  <c r="D80" i="10" s="1"/>
  <c r="I80" i="10" a="1"/>
  <c r="I80" i="10" s="1"/>
  <c r="J80" i="10" a="1"/>
  <c r="J80" i="10" s="1"/>
  <c r="C80" i="10" a="1"/>
  <c r="C80" i="10" s="1"/>
  <c r="G80" i="10" a="1"/>
  <c r="G80" i="10" s="1"/>
  <c r="K80" i="10" a="1"/>
  <c r="K80" i="10" s="1"/>
  <c r="F80" i="10" a="1"/>
  <c r="F80" i="10" s="1"/>
  <c r="L78" i="2"/>
  <c r="D79" i="2" a="1"/>
  <c r="D79" i="2" s="1"/>
  <c r="J79" i="2" a="1"/>
  <c r="J79" i="2" s="1"/>
  <c r="I79" i="2" a="1"/>
  <c r="I79" i="2" s="1"/>
  <c r="K79" i="2" a="1"/>
  <c r="K79" i="2" s="1"/>
  <c r="G79" i="2" a="1"/>
  <c r="G79" i="2" s="1"/>
  <c r="H79" i="2" a="1"/>
  <c r="H79" i="2" s="1"/>
  <c r="E79" i="2" a="1"/>
  <c r="E79" i="2" s="1"/>
  <c r="C79" i="2" a="1"/>
  <c r="C79" i="2" s="1"/>
  <c r="F79" i="2" a="1"/>
  <c r="F79" i="2" s="1"/>
  <c r="B82" i="10" l="1" a="1"/>
  <c r="B82" i="10" s="1"/>
  <c r="H81" i="10" a="1"/>
  <c r="H81" i="10" s="1"/>
  <c r="E81" i="10" a="1"/>
  <c r="E81" i="10" s="1"/>
  <c r="F81" i="10" a="1"/>
  <c r="F81" i="10" s="1"/>
  <c r="D81" i="10" a="1"/>
  <c r="D81" i="10" s="1"/>
  <c r="I81" i="10" a="1"/>
  <c r="I81" i="10" s="1"/>
  <c r="G81" i="10" a="1"/>
  <c r="G81" i="10" s="1"/>
  <c r="K81" i="10" a="1"/>
  <c r="K81" i="10" s="1"/>
  <c r="J81" i="10" a="1"/>
  <c r="J81" i="10" s="1"/>
  <c r="C81" i="10" a="1"/>
  <c r="C81" i="10" s="1"/>
  <c r="L79" i="2"/>
  <c r="I81" i="2" a="1"/>
  <c r="I81" i="2" s="1"/>
  <c r="H81" i="2" a="1"/>
  <c r="H81" i="2" s="1"/>
  <c r="F81" i="2" a="1"/>
  <c r="F81" i="2" s="1"/>
  <c r="K81" i="2" a="1"/>
  <c r="K81" i="2" s="1"/>
  <c r="D81" i="2" a="1"/>
  <c r="D81" i="2" s="1"/>
  <c r="J81" i="2" a="1"/>
  <c r="J81" i="2" s="1"/>
  <c r="C81" i="2" a="1"/>
  <c r="C81" i="2" s="1"/>
  <c r="G81" i="2" a="1"/>
  <c r="G81" i="2" s="1"/>
  <c r="E81" i="2" a="1"/>
  <c r="E81" i="2" s="1"/>
  <c r="J80" i="2" a="1"/>
  <c r="J80" i="2" s="1"/>
  <c r="I80" i="2" a="1"/>
  <c r="I80" i="2" s="1"/>
  <c r="H80" i="2" a="1"/>
  <c r="H80" i="2" s="1"/>
  <c r="D80" i="2" a="1"/>
  <c r="D80" i="2" s="1"/>
  <c r="K80" i="2" a="1"/>
  <c r="K80" i="2" s="1"/>
  <c r="C80" i="2" a="1"/>
  <c r="C80" i="2" s="1"/>
  <c r="G80" i="2" a="1"/>
  <c r="G80" i="2" s="1"/>
  <c r="F80" i="2" a="1"/>
  <c r="F80" i="2" s="1"/>
  <c r="E80" i="2" a="1"/>
  <c r="E80" i="2" s="1"/>
  <c r="K94" i="3"/>
  <c r="F94" i="3"/>
  <c r="J94" i="3"/>
  <c r="G94" i="3"/>
  <c r="I94" i="3"/>
  <c r="H94" i="3"/>
  <c r="D94" i="3"/>
  <c r="E94" i="3"/>
  <c r="C94" i="3"/>
  <c r="L55" i="3"/>
  <c r="L60" i="3"/>
  <c r="L82" i="3"/>
  <c r="L63" i="3"/>
  <c r="L76" i="3"/>
  <c r="L84" i="3"/>
  <c r="L66" i="3"/>
  <c r="L90" i="3"/>
  <c r="L69" i="3"/>
  <c r="L70" i="3"/>
  <c r="L78" i="3"/>
  <c r="L77" i="3"/>
  <c r="L73" i="3"/>
  <c r="L64" i="3"/>
  <c r="L81" i="3"/>
  <c r="L83" i="3"/>
  <c r="L72" i="3"/>
  <c r="L91" i="3"/>
  <c r="L74" i="3"/>
  <c r="L87" i="3"/>
  <c r="L93" i="3"/>
  <c r="L75" i="3"/>
  <c r="L67" i="3"/>
  <c r="L79" i="3"/>
  <c r="L85" i="3"/>
  <c r="L68" i="3"/>
  <c r="L65" i="3"/>
  <c r="L80" i="3"/>
  <c r="L61" i="3"/>
  <c r="L86" i="3"/>
  <c r="L89" i="3"/>
  <c r="L92" i="3"/>
  <c r="L57" i="3"/>
  <c r="L59" i="3"/>
  <c r="L58" i="3"/>
  <c r="L56" i="3"/>
  <c r="L54" i="3"/>
  <c r="L62" i="3"/>
  <c r="L88" i="3"/>
  <c r="L71" i="3"/>
  <c r="B83" i="10" l="1" a="1"/>
  <c r="B83" i="10" s="1"/>
  <c r="I82" i="10" a="1"/>
  <c r="I82" i="10" s="1"/>
  <c r="J82" i="10" a="1"/>
  <c r="J82" i="10" s="1"/>
  <c r="E82" i="10" a="1"/>
  <c r="E82" i="10" s="1"/>
  <c r="F82" i="10" a="1"/>
  <c r="F82" i="10" s="1"/>
  <c r="C82" i="10" a="1"/>
  <c r="C82" i="10" s="1"/>
  <c r="D82" i="10" a="1"/>
  <c r="D82" i="10" s="1"/>
  <c r="G82" i="10" a="1"/>
  <c r="G82" i="10" s="1"/>
  <c r="K82" i="10" a="1"/>
  <c r="K82" i="10" s="1"/>
  <c r="H82" i="10" a="1"/>
  <c r="H82" i="10" s="1"/>
  <c r="L80" i="2"/>
  <c r="L81" i="2"/>
  <c r="K83" i="2" a="1"/>
  <c r="K83" i="2" s="1"/>
  <c r="C83" i="2" a="1"/>
  <c r="C83" i="2" s="1"/>
  <c r="I83" i="2" a="1"/>
  <c r="I83" i="2" s="1"/>
  <c r="G83" i="2" a="1"/>
  <c r="G83" i="2" s="1"/>
  <c r="D83" i="2" a="1"/>
  <c r="D83" i="2" s="1"/>
  <c r="E83" i="2" a="1"/>
  <c r="E83" i="2" s="1"/>
  <c r="J83" i="2" a="1"/>
  <c r="J83" i="2" s="1"/>
  <c r="F83" i="2" a="1"/>
  <c r="F83" i="2" s="1"/>
  <c r="H83" i="2" a="1"/>
  <c r="H83" i="2" s="1"/>
  <c r="F82" i="2" a="1"/>
  <c r="F82" i="2" s="1"/>
  <c r="G82" i="2" a="1"/>
  <c r="G82" i="2" s="1"/>
  <c r="H82" i="2" a="1"/>
  <c r="H82" i="2" s="1"/>
  <c r="D82" i="2" a="1"/>
  <c r="D82" i="2" s="1"/>
  <c r="E82" i="2" a="1"/>
  <c r="E82" i="2" s="1"/>
  <c r="I82" i="2" a="1"/>
  <c r="I82" i="2" s="1"/>
  <c r="C82" i="2" a="1"/>
  <c r="C82" i="2" s="1"/>
  <c r="J82" i="2" a="1"/>
  <c r="J82" i="2" s="1"/>
  <c r="K82" i="2" a="1"/>
  <c r="K82" i="2" s="1"/>
  <c r="B84" i="10" l="1" a="1"/>
  <c r="B84" i="10" s="1"/>
  <c r="C83" i="10" a="1"/>
  <c r="C83" i="10" s="1"/>
  <c r="G83" i="10" a="1"/>
  <c r="G83" i="10" s="1"/>
  <c r="K83" i="10" a="1"/>
  <c r="K83" i="10" s="1"/>
  <c r="I83" i="10" a="1"/>
  <c r="I83" i="10" s="1"/>
  <c r="H83" i="10" a="1"/>
  <c r="H83" i="10" s="1"/>
  <c r="E83" i="10" a="1"/>
  <c r="E83" i="10" s="1"/>
  <c r="F83" i="10" a="1"/>
  <c r="F83" i="10" s="1"/>
  <c r="D83" i="10" a="1"/>
  <c r="D83" i="10" s="1"/>
  <c r="J83" i="10" a="1"/>
  <c r="J83" i="10" s="1"/>
  <c r="L83" i="2"/>
  <c r="L82" i="2"/>
  <c r="C84" i="2" a="1"/>
  <c r="C84" i="2" s="1"/>
  <c r="F84" i="2" a="1"/>
  <c r="F84" i="2" s="1"/>
  <c r="D84" i="2" a="1"/>
  <c r="D84" i="2" s="1"/>
  <c r="I84" i="2" a="1"/>
  <c r="I84" i="2" s="1"/>
  <c r="K84" i="2" a="1"/>
  <c r="K84" i="2" s="1"/>
  <c r="J84" i="2" a="1"/>
  <c r="J84" i="2" s="1"/>
  <c r="G84" i="2" a="1"/>
  <c r="G84" i="2" s="1"/>
  <c r="E84" i="2" a="1"/>
  <c r="E84" i="2" s="1"/>
  <c r="H84" i="2" a="1"/>
  <c r="H84" i="2" s="1"/>
  <c r="B85" i="10" l="1" a="1"/>
  <c r="B85" i="10" s="1"/>
  <c r="D84" i="10" a="1"/>
  <c r="D84" i="10" s="1"/>
  <c r="E84" i="10" a="1"/>
  <c r="E84" i="10" s="1"/>
  <c r="F84" i="10" a="1"/>
  <c r="F84" i="10" s="1"/>
  <c r="G84" i="10" a="1"/>
  <c r="G84" i="10" s="1"/>
  <c r="K84" i="10" a="1"/>
  <c r="K84" i="10" s="1"/>
  <c r="I84" i="10" a="1"/>
  <c r="I84" i="10" s="1"/>
  <c r="C84" i="10" a="1"/>
  <c r="C84" i="10" s="1"/>
  <c r="J84" i="10" a="1"/>
  <c r="J84" i="10" s="1"/>
  <c r="H84" i="10" a="1"/>
  <c r="H84" i="10" s="1"/>
  <c r="L84" i="2"/>
  <c r="J85" i="2" a="1"/>
  <c r="J85" i="2" s="1"/>
  <c r="I85" i="2" a="1"/>
  <c r="I85" i="2" s="1"/>
  <c r="C85" i="2" a="1"/>
  <c r="C85" i="2" s="1"/>
  <c r="F85" i="2" a="1"/>
  <c r="F85" i="2" s="1"/>
  <c r="E85" i="2" a="1"/>
  <c r="E85" i="2" s="1"/>
  <c r="D85" i="2" a="1"/>
  <c r="D85" i="2" s="1"/>
  <c r="K85" i="2" a="1"/>
  <c r="K85" i="2" s="1"/>
  <c r="H85" i="2" a="1"/>
  <c r="H85" i="2" s="1"/>
  <c r="G85" i="2" a="1"/>
  <c r="G85" i="2" s="1"/>
  <c r="B86" i="10" l="1" a="1"/>
  <c r="B86" i="10" s="1"/>
  <c r="J85" i="10" a="1"/>
  <c r="J85" i="10" s="1"/>
  <c r="C85" i="10" a="1"/>
  <c r="C85" i="10" s="1"/>
  <c r="D85" i="10" a="1"/>
  <c r="D85" i="10" s="1"/>
  <c r="I85" i="10" a="1"/>
  <c r="I85" i="10" s="1"/>
  <c r="G85" i="10" a="1"/>
  <c r="G85" i="10" s="1"/>
  <c r="K85" i="10" a="1"/>
  <c r="K85" i="10" s="1"/>
  <c r="H85" i="10" a="1"/>
  <c r="H85" i="10" s="1"/>
  <c r="E85" i="10" a="1"/>
  <c r="E85" i="10" s="1"/>
  <c r="F85" i="10" a="1"/>
  <c r="F85" i="10" s="1"/>
  <c r="L85" i="2"/>
  <c r="D86" i="2" a="1"/>
  <c r="D86" i="2" s="1"/>
  <c r="J86" i="2" a="1"/>
  <c r="J86" i="2" s="1"/>
  <c r="I86" i="2" a="1"/>
  <c r="I86" i="2" s="1"/>
  <c r="K86" i="2" a="1"/>
  <c r="K86" i="2" s="1"/>
  <c r="C86" i="2" a="1"/>
  <c r="C86" i="2" s="1"/>
  <c r="F86" i="2" a="1"/>
  <c r="F86" i="2" s="1"/>
  <c r="E86" i="2" a="1"/>
  <c r="E86" i="2" s="1"/>
  <c r="G86" i="2" a="1"/>
  <c r="G86" i="2" s="1"/>
  <c r="H86" i="2" a="1"/>
  <c r="H86" i="2" s="1"/>
  <c r="B87" i="10" l="1" a="1"/>
  <c r="B87" i="10" s="1"/>
  <c r="E86" i="10" a="1"/>
  <c r="E86" i="10" s="1"/>
  <c r="F86" i="10" a="1"/>
  <c r="F86" i="10" s="1"/>
  <c r="D86" i="10" a="1"/>
  <c r="D86" i="10" s="1"/>
  <c r="H86" i="10" a="1"/>
  <c r="H86" i="10" s="1"/>
  <c r="C86" i="10" a="1"/>
  <c r="C86" i="10" s="1"/>
  <c r="K86" i="10" a="1"/>
  <c r="K86" i="10" s="1"/>
  <c r="J86" i="10" a="1"/>
  <c r="J86" i="10" s="1"/>
  <c r="I86" i="10" a="1"/>
  <c r="I86" i="10" s="1"/>
  <c r="G86" i="10" a="1"/>
  <c r="G86" i="10" s="1"/>
  <c r="L86" i="2"/>
  <c r="C87" i="2" a="1"/>
  <c r="C87" i="2" s="1"/>
  <c r="I87" i="2" a="1"/>
  <c r="I87" i="2" s="1"/>
  <c r="F87" i="2" a="1"/>
  <c r="F87" i="2" s="1"/>
  <c r="H87" i="2" a="1"/>
  <c r="H87" i="2" s="1"/>
  <c r="E87" i="2" a="1"/>
  <c r="E87" i="2" s="1"/>
  <c r="D87" i="2" a="1"/>
  <c r="D87" i="2" s="1"/>
  <c r="J87" i="2" a="1"/>
  <c r="J87" i="2" s="1"/>
  <c r="G87" i="2" a="1"/>
  <c r="G87" i="2" s="1"/>
  <c r="K87" i="2" a="1"/>
  <c r="K87" i="2" s="1"/>
  <c r="B88" i="10" l="1" a="1"/>
  <c r="B88" i="10" s="1"/>
  <c r="I87" i="10" a="1"/>
  <c r="I87" i="10" s="1"/>
  <c r="H87" i="10" a="1"/>
  <c r="H87" i="10" s="1"/>
  <c r="E87" i="10" a="1"/>
  <c r="E87" i="10" s="1"/>
  <c r="D87" i="10" a="1"/>
  <c r="D87" i="10" s="1"/>
  <c r="F87" i="10" a="1"/>
  <c r="F87" i="10" s="1"/>
  <c r="J87" i="10" a="1"/>
  <c r="J87" i="10" s="1"/>
  <c r="C87" i="10" a="1"/>
  <c r="C87" i="10" s="1"/>
  <c r="G87" i="10" a="1"/>
  <c r="G87" i="10" s="1"/>
  <c r="K87" i="10" a="1"/>
  <c r="K87" i="10" s="1"/>
  <c r="L87" i="2"/>
  <c r="D88" i="2" a="1"/>
  <c r="D88" i="2" s="1"/>
  <c r="G88" i="2" a="1"/>
  <c r="G88" i="2" s="1"/>
  <c r="H88" i="2" a="1"/>
  <c r="H88" i="2" s="1"/>
  <c r="I88" i="2" a="1"/>
  <c r="I88" i="2" s="1"/>
  <c r="K88" i="2" a="1"/>
  <c r="K88" i="2" s="1"/>
  <c r="J88" i="2" a="1"/>
  <c r="J88" i="2" s="1"/>
  <c r="C88" i="2" a="1"/>
  <c r="C88" i="2" s="1"/>
  <c r="F88" i="2" a="1"/>
  <c r="F88" i="2" s="1"/>
  <c r="E88" i="2" a="1"/>
  <c r="E88" i="2" s="1"/>
  <c r="B89" i="10" l="1" a="1"/>
  <c r="B89" i="10" s="1"/>
  <c r="C88" i="10" a="1"/>
  <c r="C88" i="10" s="1"/>
  <c r="H88" i="10" a="1"/>
  <c r="H88" i="10" s="1"/>
  <c r="F88" i="10" a="1"/>
  <c r="F88" i="10" s="1"/>
  <c r="J88" i="10" a="1"/>
  <c r="J88" i="10" s="1"/>
  <c r="D88" i="10" a="1"/>
  <c r="D88" i="10" s="1"/>
  <c r="E88" i="10" a="1"/>
  <c r="E88" i="10" s="1"/>
  <c r="I88" i="10" a="1"/>
  <c r="I88" i="10" s="1"/>
  <c r="G88" i="10" a="1"/>
  <c r="G88" i="10" s="1"/>
  <c r="K88" i="10" a="1"/>
  <c r="K88" i="10" s="1"/>
  <c r="L88" i="2"/>
  <c r="G89" i="2" a="1"/>
  <c r="G89" i="2" s="1"/>
  <c r="F89" i="2" a="1"/>
  <c r="F89" i="2" s="1"/>
  <c r="D89" i="2" a="1"/>
  <c r="D89" i="2" s="1"/>
  <c r="C89" i="2" a="1"/>
  <c r="C89" i="2" s="1"/>
  <c r="K89" i="2" a="1"/>
  <c r="K89" i="2" s="1"/>
  <c r="E89" i="2" a="1"/>
  <c r="E89" i="2" s="1"/>
  <c r="J89" i="2" a="1"/>
  <c r="J89" i="2" s="1"/>
  <c r="I89" i="2" a="1"/>
  <c r="I89" i="2" s="1"/>
  <c r="H89" i="2" a="1"/>
  <c r="H89" i="2" s="1"/>
  <c r="B90" i="10" l="1" a="1"/>
  <c r="B90" i="10" s="1"/>
  <c r="G89" i="10" a="1"/>
  <c r="G89" i="10" s="1"/>
  <c r="K89" i="10" a="1"/>
  <c r="K89" i="10" s="1"/>
  <c r="D89" i="10" a="1"/>
  <c r="D89" i="10" s="1"/>
  <c r="I89" i="10" a="1"/>
  <c r="I89" i="10" s="1"/>
  <c r="J89" i="10" a="1"/>
  <c r="J89" i="10" s="1"/>
  <c r="C89" i="10" a="1"/>
  <c r="C89" i="10" s="1"/>
  <c r="H89" i="10" a="1"/>
  <c r="H89" i="10" s="1"/>
  <c r="F89" i="10" a="1"/>
  <c r="F89" i="10" s="1"/>
  <c r="E89" i="10" a="1"/>
  <c r="E89" i="10" s="1"/>
  <c r="L89" i="2"/>
  <c r="I90" i="2" a="1"/>
  <c r="I90" i="2" s="1"/>
  <c r="G90" i="2" a="1"/>
  <c r="G90" i="2" s="1"/>
  <c r="F90" i="2" a="1"/>
  <c r="F90" i="2" s="1"/>
  <c r="C90" i="2" a="1"/>
  <c r="C90" i="2" s="1"/>
  <c r="D90" i="2" a="1"/>
  <c r="D90" i="2" s="1"/>
  <c r="J90" i="2" a="1"/>
  <c r="J90" i="2" s="1"/>
  <c r="K90" i="2" a="1"/>
  <c r="K90" i="2" s="1"/>
  <c r="E90" i="2" a="1"/>
  <c r="E90" i="2" s="1"/>
  <c r="H90" i="2" a="1"/>
  <c r="H90" i="2" s="1"/>
  <c r="B91" i="10" l="1" a="1"/>
  <c r="B91" i="10" s="1"/>
  <c r="C90" i="10" a="1"/>
  <c r="C90" i="10" s="1"/>
  <c r="D90" i="10" a="1"/>
  <c r="D90" i="10" s="1"/>
  <c r="H90" i="10" a="1"/>
  <c r="H90" i="10" s="1"/>
  <c r="I90" i="10" a="1"/>
  <c r="I90" i="10" s="1"/>
  <c r="J90" i="10" a="1"/>
  <c r="J90" i="10" s="1"/>
  <c r="G90" i="10" a="1"/>
  <c r="G90" i="10" s="1"/>
  <c r="E90" i="10" a="1"/>
  <c r="E90" i="10" s="1"/>
  <c r="K90" i="10" a="1"/>
  <c r="K90" i="10" s="1"/>
  <c r="F90" i="10" a="1"/>
  <c r="F90" i="10" s="1"/>
  <c r="L90" i="2"/>
  <c r="K91" i="2" a="1"/>
  <c r="K91" i="2" s="1"/>
  <c r="J91" i="2" a="1"/>
  <c r="J91" i="2" s="1"/>
  <c r="I91" i="2" a="1"/>
  <c r="I91" i="2" s="1"/>
  <c r="H91" i="2" a="1"/>
  <c r="H91" i="2" s="1"/>
  <c r="E91" i="2" a="1"/>
  <c r="E91" i="2" s="1"/>
  <c r="D91" i="2" a="1"/>
  <c r="D91" i="2" s="1"/>
  <c r="C91" i="2" a="1"/>
  <c r="C91" i="2" s="1"/>
  <c r="G91" i="2" a="1"/>
  <c r="G91" i="2" s="1"/>
  <c r="F91" i="2" a="1"/>
  <c r="F91" i="2" s="1"/>
  <c r="B92" i="10" l="1" a="1"/>
  <c r="B92" i="10" s="1"/>
  <c r="H91" i="10" a="1"/>
  <c r="H91" i="10" s="1"/>
  <c r="E91" i="10" a="1"/>
  <c r="E91" i="10" s="1"/>
  <c r="F91" i="10" a="1"/>
  <c r="F91" i="10" s="1"/>
  <c r="G91" i="10" a="1"/>
  <c r="G91" i="10" s="1"/>
  <c r="D91" i="10" a="1"/>
  <c r="D91" i="10" s="1"/>
  <c r="J91" i="10" a="1"/>
  <c r="J91" i="10" s="1"/>
  <c r="I91" i="10" a="1"/>
  <c r="I91" i="10" s="1"/>
  <c r="C91" i="10" a="1"/>
  <c r="C91" i="10" s="1"/>
  <c r="K91" i="10" a="1"/>
  <c r="K91" i="10" s="1"/>
  <c r="L91" i="2"/>
  <c r="I92" i="2" a="1"/>
  <c r="I92" i="2" s="1"/>
  <c r="C92" i="2" a="1"/>
  <c r="C92" i="2" s="1"/>
  <c r="K92" i="2" a="1"/>
  <c r="K92" i="2" s="1"/>
  <c r="D92" i="2" a="1"/>
  <c r="D92" i="2" s="1"/>
  <c r="J92" i="2" a="1"/>
  <c r="J92" i="2" s="1"/>
  <c r="G92" i="2" a="1"/>
  <c r="G92" i="2" s="1"/>
  <c r="F92" i="2" a="1"/>
  <c r="F92" i="2" s="1"/>
  <c r="H92" i="2" a="1"/>
  <c r="H92" i="2" s="1"/>
  <c r="E92" i="2" a="1"/>
  <c r="E92" i="2" s="1"/>
  <c r="B93" i="10" l="1" a="1"/>
  <c r="B93" i="10" s="1"/>
  <c r="E92" i="10" a="1"/>
  <c r="E92" i="10" s="1"/>
  <c r="I92" i="10" a="1"/>
  <c r="I92" i="10" s="1"/>
  <c r="H92" i="10" a="1"/>
  <c r="H92" i="10" s="1"/>
  <c r="F92" i="10" a="1"/>
  <c r="F92" i="10" s="1"/>
  <c r="J92" i="10" a="1"/>
  <c r="J92" i="10" s="1"/>
  <c r="D92" i="10" a="1"/>
  <c r="D92" i="10" s="1"/>
  <c r="G92" i="10" a="1"/>
  <c r="G92" i="10" s="1"/>
  <c r="K92" i="10" a="1"/>
  <c r="K92" i="10" s="1"/>
  <c r="C92" i="10" a="1"/>
  <c r="C92" i="10" s="1"/>
  <c r="L92" i="2"/>
  <c r="D93" i="2" a="1"/>
  <c r="D93" i="2" s="1"/>
  <c r="J93" i="2" a="1"/>
  <c r="J93" i="2" s="1"/>
  <c r="I93" i="2" a="1"/>
  <c r="I93" i="2" s="1"/>
  <c r="G93" i="2" a="1"/>
  <c r="G93" i="2" s="1"/>
  <c r="F93" i="2" a="1"/>
  <c r="F93" i="2" s="1"/>
  <c r="H93" i="2" a="1"/>
  <c r="H93" i="2" s="1"/>
  <c r="E93" i="2" a="1"/>
  <c r="E93" i="2" s="1"/>
  <c r="C93" i="2" a="1"/>
  <c r="C93" i="2" s="1"/>
  <c r="K93" i="2" a="1"/>
  <c r="K93" i="2" s="1"/>
  <c r="B94" i="10" l="1" a="1"/>
  <c r="B94" i="10" s="1"/>
  <c r="J93" i="10" a="1"/>
  <c r="J93" i="10" s="1"/>
  <c r="C93" i="10" a="1"/>
  <c r="C93" i="10" s="1"/>
  <c r="D93" i="10" a="1"/>
  <c r="D93" i="10" s="1"/>
  <c r="F93" i="10" a="1"/>
  <c r="F93" i="10" s="1"/>
  <c r="H93" i="10" a="1"/>
  <c r="H93" i="10" s="1"/>
  <c r="E93" i="10" a="1"/>
  <c r="E93" i="10" s="1"/>
  <c r="I93" i="10" a="1"/>
  <c r="I93" i="10" s="1"/>
  <c r="G93" i="10" a="1"/>
  <c r="G93" i="10" s="1"/>
  <c r="K93" i="10" a="1"/>
  <c r="K93" i="10" s="1"/>
  <c r="L93" i="2"/>
  <c r="D94" i="2" a="1"/>
  <c r="D94" i="2" s="1"/>
  <c r="J94" i="2" a="1"/>
  <c r="J94" i="2" s="1"/>
  <c r="G94" i="2" a="1"/>
  <c r="G94" i="2" s="1"/>
  <c r="F94" i="2" a="1"/>
  <c r="F94" i="2" s="1"/>
  <c r="K94" i="2" a="1"/>
  <c r="K94" i="2" s="1"/>
  <c r="H94" i="2" a="1"/>
  <c r="H94" i="2" s="1"/>
  <c r="C94" i="2" a="1"/>
  <c r="C94" i="2" s="1"/>
  <c r="I94" i="2" a="1"/>
  <c r="I94" i="2" s="1"/>
  <c r="E94" i="2" a="1"/>
  <c r="E94" i="2" s="1"/>
  <c r="D94" i="10" l="1" a="1"/>
  <c r="D94" i="10" s="1"/>
  <c r="H94" i="10" a="1"/>
  <c r="H94" i="10" s="1"/>
  <c r="C94" i="10" a="1"/>
  <c r="C94" i="10" s="1"/>
  <c r="G94" i="10" a="1"/>
  <c r="G94" i="10" s="1"/>
  <c r="I94" i="10" a="1"/>
  <c r="I94" i="10" s="1"/>
  <c r="J94" i="10" a="1"/>
  <c r="J94" i="10" s="1"/>
  <c r="E94" i="10" a="1"/>
  <c r="E94" i="10" s="1"/>
  <c r="F94" i="10" a="1"/>
  <c r="F94" i="10" s="1"/>
  <c r="K94" i="10" a="1"/>
  <c r="K94" i="10" s="1"/>
  <c r="L94" i="2"/>
  <c r="H95" i="2" a="1"/>
  <c r="H95" i="2" s="1"/>
  <c r="C95" i="2" a="1"/>
  <c r="C95" i="2" s="1"/>
  <c r="G95" i="2" a="1"/>
  <c r="G95" i="2" s="1"/>
  <c r="F95" i="2" a="1"/>
  <c r="F95" i="2" s="1"/>
  <c r="E95" i="2" a="1"/>
  <c r="E95" i="2" s="1"/>
  <c r="I95" i="2" a="1"/>
  <c r="I95" i="2" s="1"/>
  <c r="K95" i="2" a="1"/>
  <c r="K95" i="2" s="1"/>
  <c r="D95" i="2" a="1"/>
  <c r="D95" i="2" s="1"/>
  <c r="J95" i="2" a="1"/>
  <c r="J95" i="2" s="1"/>
  <c r="L95" i="2" l="1"/>
  <c r="D96" i="2" a="1"/>
  <c r="D96" i="2" s="1"/>
  <c r="C96" i="2" a="1"/>
  <c r="C96" i="2" s="1"/>
  <c r="G96" i="2" a="1"/>
  <c r="G96" i="2" s="1"/>
  <c r="F96" i="2" a="1"/>
  <c r="F96" i="2" s="1"/>
  <c r="J96" i="2" a="1"/>
  <c r="J96" i="2" s="1"/>
  <c r="I96" i="2" a="1"/>
  <c r="I96" i="2" s="1"/>
  <c r="H96" i="2" a="1"/>
  <c r="H96" i="2" s="1"/>
  <c r="K96" i="2" a="1"/>
  <c r="K96" i="2" s="1"/>
  <c r="E96" i="2" a="1"/>
  <c r="E96" i="2" s="1"/>
  <c r="L96" i="2" l="1"/>
  <c r="D97" i="2" a="1"/>
  <c r="D97" i="2" s="1"/>
  <c r="H97" i="2" a="1"/>
  <c r="H97" i="2" s="1"/>
  <c r="J97" i="2" a="1"/>
  <c r="J97" i="2" s="1"/>
  <c r="K97" i="2" a="1"/>
  <c r="K97" i="2" s="1"/>
  <c r="F97" i="2" a="1"/>
  <c r="F97" i="2" s="1"/>
  <c r="G97" i="2" a="1"/>
  <c r="G97" i="2" s="1"/>
  <c r="E97" i="2" a="1"/>
  <c r="E97" i="2" s="1"/>
  <c r="I97" i="2" a="1"/>
  <c r="I97" i="2" s="1"/>
  <c r="C97" i="2" a="1"/>
  <c r="C97" i="2" s="1"/>
  <c r="L97" i="2" l="1"/>
  <c r="D98" i="2" a="1"/>
  <c r="D98" i="2" s="1"/>
  <c r="J98" i="2" a="1"/>
  <c r="J98" i="2" s="1"/>
  <c r="G98" i="2" a="1"/>
  <c r="G98" i="2" s="1"/>
  <c r="F98" i="2" a="1"/>
  <c r="F98" i="2" s="1"/>
  <c r="I98" i="2" a="1"/>
  <c r="I98" i="2" s="1"/>
  <c r="C98" i="2" a="1"/>
  <c r="C98" i="2" s="1"/>
  <c r="E98" i="2" a="1"/>
  <c r="E98" i="2" s="1"/>
  <c r="H98" i="2" a="1"/>
  <c r="H98" i="2" s="1"/>
  <c r="K98" i="2" a="1"/>
  <c r="K98" i="2" s="1"/>
  <c r="L98" i="2" l="1"/>
  <c r="C99" i="2" a="1"/>
  <c r="C99" i="2" s="1"/>
  <c r="H99" i="2" a="1"/>
  <c r="H99" i="2" s="1"/>
  <c r="D99" i="2" a="1"/>
  <c r="D99" i="2" s="1"/>
  <c r="I99" i="2" a="1"/>
  <c r="I99" i="2" s="1"/>
  <c r="F99" i="2" a="1"/>
  <c r="F99" i="2" s="1"/>
  <c r="J99" i="2" a="1"/>
  <c r="J99" i="2" s="1"/>
  <c r="K99" i="2" a="1"/>
  <c r="K99" i="2" s="1"/>
  <c r="G99" i="2" a="1"/>
  <c r="G99" i="2" s="1"/>
  <c r="E99" i="2" a="1"/>
  <c r="E99" i="2" s="1"/>
  <c r="L99" i="2" l="1"/>
  <c r="H100" i="2" a="1"/>
  <c r="H100" i="2" s="1"/>
  <c r="I100" i="2" a="1"/>
  <c r="I100" i="2" s="1"/>
  <c r="F100" i="2" a="1"/>
  <c r="F100" i="2" s="1"/>
  <c r="C100" i="2" a="1"/>
  <c r="C100" i="2" s="1"/>
  <c r="K100" i="2" a="1"/>
  <c r="K100" i="2" s="1"/>
  <c r="D100" i="2" a="1"/>
  <c r="D100" i="2" s="1"/>
  <c r="J100" i="2" a="1"/>
  <c r="J100" i="2" s="1"/>
  <c r="G100" i="2" a="1"/>
  <c r="G100" i="2" s="1"/>
  <c r="E100" i="2" a="1"/>
  <c r="E100" i="2" s="1"/>
  <c r="L100" i="2" l="1"/>
  <c r="K101" i="2" a="1"/>
  <c r="K101" i="2" s="1"/>
  <c r="F101" i="2" a="1"/>
  <c r="F101" i="2" s="1"/>
  <c r="J101" i="2" a="1"/>
  <c r="J101" i="2" s="1"/>
  <c r="C101" i="2" a="1"/>
  <c r="C101" i="2" s="1"/>
  <c r="H101" i="2" a="1"/>
  <c r="H101" i="2" s="1"/>
  <c r="I101" i="2" a="1"/>
  <c r="I101" i="2" s="1"/>
  <c r="E101" i="2" a="1"/>
  <c r="E101" i="2" s="1"/>
  <c r="D101" i="2" a="1"/>
  <c r="D101" i="2" s="1"/>
  <c r="G101" i="2" a="1"/>
  <c r="G101" i="2" s="1"/>
  <c r="L101" i="2" l="1"/>
  <c r="F102" i="2" a="1"/>
  <c r="F102" i="2" s="1"/>
  <c r="C102" i="2" a="1"/>
  <c r="C102" i="2" s="1"/>
  <c r="H102" i="2" a="1"/>
  <c r="H102" i="2" s="1"/>
  <c r="J102" i="2" a="1"/>
  <c r="J102" i="2" s="1"/>
  <c r="E102" i="2" a="1"/>
  <c r="E102" i="2" s="1"/>
  <c r="I102" i="2" a="1"/>
  <c r="I102" i="2" s="1"/>
  <c r="D102" i="2" a="1"/>
  <c r="D102" i="2" s="1"/>
  <c r="G102" i="2" a="1"/>
  <c r="G102" i="2" s="1"/>
  <c r="K102" i="2" a="1"/>
  <c r="K102" i="2" s="1"/>
  <c r="L102" i="2" l="1"/>
  <c r="D103" i="2" a="1"/>
  <c r="D103" i="2" s="1"/>
  <c r="J103" i="2" a="1"/>
  <c r="J103" i="2" s="1"/>
  <c r="I103" i="2" a="1"/>
  <c r="I103" i="2" s="1"/>
  <c r="G103" i="2" a="1"/>
  <c r="G103" i="2" s="1"/>
  <c r="K103" i="2" a="1"/>
  <c r="K103" i="2" s="1"/>
  <c r="H103" i="2" a="1"/>
  <c r="H103" i="2" s="1"/>
  <c r="C103" i="2" a="1"/>
  <c r="C103" i="2" s="1"/>
  <c r="E103" i="2" a="1"/>
  <c r="E103" i="2" s="1"/>
  <c r="F103" i="2" a="1"/>
  <c r="F103" i="2" s="1"/>
  <c r="L103" i="2" l="1"/>
  <c r="J104" i="2" a="1"/>
  <c r="J104" i="2" s="1"/>
  <c r="D104" i="2" a="1"/>
  <c r="D104" i="2" s="1"/>
  <c r="K104" i="2" a="1"/>
  <c r="K104" i="2" s="1"/>
  <c r="H104" i="2" a="1"/>
  <c r="H104" i="2" s="1"/>
  <c r="C104" i="2" a="1"/>
  <c r="C104" i="2" s="1"/>
  <c r="F104" i="2" a="1"/>
  <c r="F104" i="2" s="1"/>
  <c r="I104" i="2" a="1"/>
  <c r="I104" i="2" s="1"/>
  <c r="E104" i="2" a="1"/>
  <c r="E104" i="2" s="1"/>
  <c r="G104" i="2" a="1"/>
  <c r="G104" i="2" s="1"/>
  <c r="L104" i="2" l="1"/>
  <c r="D105" i="2" a="1"/>
  <c r="D105" i="2" s="1"/>
  <c r="J105" i="2" a="1"/>
  <c r="J105" i="2" s="1"/>
  <c r="I105" i="2" a="1"/>
  <c r="I105" i="2" s="1"/>
  <c r="C105" i="2" a="1"/>
  <c r="C105" i="2" s="1"/>
  <c r="G105" i="2" a="1"/>
  <c r="G105" i="2" s="1"/>
  <c r="H105" i="2" a="1"/>
  <c r="H105" i="2" s="1"/>
  <c r="K105" i="2" a="1"/>
  <c r="K105" i="2" s="1"/>
  <c r="F105" i="2" a="1"/>
  <c r="F105" i="2" s="1"/>
  <c r="E105" i="2" a="1"/>
  <c r="E105" i="2" s="1"/>
  <c r="L105" i="2" l="1"/>
  <c r="G106" i="2" a="1"/>
  <c r="G106" i="2" s="1"/>
  <c r="H106" i="2" a="1"/>
  <c r="H106" i="2" s="1"/>
  <c r="D106" i="2" a="1"/>
  <c r="D106" i="2" s="1"/>
  <c r="J106" i="2" a="1"/>
  <c r="J106" i="2" s="1"/>
  <c r="K106" i="2" a="1"/>
  <c r="K106" i="2" s="1"/>
  <c r="C106" i="2" a="1"/>
  <c r="C106" i="2" s="1"/>
  <c r="E106" i="2" a="1"/>
  <c r="E106" i="2" s="1"/>
  <c r="I106" i="2" a="1"/>
  <c r="I106" i="2" s="1"/>
  <c r="F106" i="2" a="1"/>
  <c r="F106" i="2" s="1"/>
  <c r="L106" i="2" l="1"/>
  <c r="K107" i="2" a="1"/>
  <c r="K107" i="2" s="1"/>
  <c r="G107" i="2" a="1"/>
  <c r="G107" i="2" s="1"/>
  <c r="H107" i="2" a="1"/>
  <c r="H107" i="2" s="1"/>
  <c r="D107" i="2" a="1"/>
  <c r="D107" i="2" s="1"/>
  <c r="I107" i="2" a="1"/>
  <c r="I107" i="2" s="1"/>
  <c r="F107" i="2" a="1"/>
  <c r="F107" i="2" s="1"/>
  <c r="J107" i="2" a="1"/>
  <c r="J107" i="2" s="1"/>
  <c r="C107" i="2" a="1"/>
  <c r="C107" i="2" s="1"/>
  <c r="E107" i="2" a="1"/>
  <c r="E107" i="2" s="1"/>
  <c r="L107" i="2" l="1"/>
  <c r="K108" i="2" a="1"/>
  <c r="K108" i="2" s="1"/>
  <c r="H108" i="2" a="1"/>
  <c r="H108" i="2" s="1"/>
  <c r="J108" i="2" a="1"/>
  <c r="J108" i="2" s="1"/>
  <c r="E108" i="2" a="1"/>
  <c r="E108" i="2" s="1"/>
  <c r="D108" i="2" a="1"/>
  <c r="D108" i="2" s="1"/>
  <c r="I108" i="2" a="1"/>
  <c r="I108" i="2" s="1"/>
  <c r="G108" i="2" a="1"/>
  <c r="G108" i="2" s="1"/>
  <c r="C108" i="2" a="1"/>
  <c r="C108" i="2" s="1"/>
  <c r="F108" i="2" a="1"/>
  <c r="F108" i="2" s="1"/>
  <c r="L108" i="2" l="1"/>
  <c r="G109" i="2" a="1"/>
  <c r="G109" i="2" s="1"/>
  <c r="D109" i="2" a="1"/>
  <c r="D109" i="2" s="1"/>
  <c r="K109" i="2" a="1"/>
  <c r="K109" i="2" s="1"/>
  <c r="H109" i="2" a="1"/>
  <c r="H109" i="2" s="1"/>
  <c r="F109" i="2" a="1"/>
  <c r="F109" i="2" s="1"/>
  <c r="E109" i="2" a="1"/>
  <c r="E109" i="2" s="1"/>
  <c r="I109" i="2" a="1"/>
  <c r="I109" i="2" s="1"/>
  <c r="C109" i="2" a="1"/>
  <c r="C109" i="2" s="1"/>
  <c r="J109" i="2" a="1"/>
  <c r="J109" i="2" s="1"/>
  <c r="L109" i="2" l="1"/>
  <c r="I110" i="2" a="1"/>
  <c r="I110" i="2" s="1"/>
  <c r="K110" i="2" a="1"/>
  <c r="K110" i="2" s="1"/>
  <c r="H110" i="2" a="1"/>
  <c r="H110" i="2" s="1"/>
  <c r="D110" i="2" a="1"/>
  <c r="D110" i="2" s="1"/>
  <c r="J110" i="2" a="1"/>
  <c r="J110" i="2" s="1"/>
  <c r="G110" i="2" a="1"/>
  <c r="G110" i="2" s="1"/>
  <c r="E110" i="2" a="1"/>
  <c r="E110" i="2" s="1"/>
  <c r="C110" i="2" a="1"/>
  <c r="C110" i="2" s="1"/>
  <c r="F110" i="2" a="1"/>
  <c r="F110" i="2" s="1"/>
  <c r="L110" i="2" l="1"/>
  <c r="I111" i="2" a="1"/>
  <c r="I111" i="2" s="1"/>
  <c r="C111" i="2" a="1"/>
  <c r="C111" i="2" s="1"/>
  <c r="G111" i="2" a="1"/>
  <c r="G111" i="2" s="1"/>
  <c r="F111" i="2" a="1"/>
  <c r="F111" i="2" s="1"/>
  <c r="K111" i="2" a="1"/>
  <c r="K111" i="2" s="1"/>
  <c r="E111" i="2" a="1"/>
  <c r="E111" i="2" s="1"/>
  <c r="J111" i="2" a="1"/>
  <c r="J111" i="2" s="1"/>
  <c r="D111" i="2" a="1"/>
  <c r="D111" i="2" s="1"/>
  <c r="H111" i="2" a="1"/>
  <c r="H111" i="2" s="1"/>
  <c r="L111" i="2" l="1"/>
  <c r="J112" i="2" a="1"/>
  <c r="J112" i="2" s="1"/>
  <c r="J113" i="2" s="1"/>
  <c r="C112" i="2" a="1"/>
  <c r="C112" i="2" s="1"/>
  <c r="G112" i="2" a="1"/>
  <c r="G112" i="2" s="1"/>
  <c r="G113" i="2" s="1"/>
  <c r="H112" i="2" a="1"/>
  <c r="H112" i="2" s="1"/>
  <c r="H113" i="2" s="1"/>
  <c r="I112" i="2" a="1"/>
  <c r="I112" i="2" s="1"/>
  <c r="I113" i="2" s="1"/>
  <c r="D112" i="2" a="1"/>
  <c r="D112" i="2" s="1"/>
  <c r="D113" i="2" s="1"/>
  <c r="F112" i="2" a="1"/>
  <c r="F112" i="2" s="1"/>
  <c r="F113" i="2" s="1"/>
  <c r="E112" i="2" a="1"/>
  <c r="E112" i="2" s="1"/>
  <c r="E113" i="2" s="1"/>
  <c r="K112" i="2" a="1"/>
  <c r="K112" i="2" s="1"/>
  <c r="K113" i="2" s="1"/>
  <c r="C113" i="2" l="1"/>
  <c r="L112" i="2"/>
  <c r="L113" i="2" s="1"/>
  <c r="L53" i="3"/>
  <c r="L94" i="3" s="1"/>
  <c r="L58" i="10" l="1"/>
  <c r="L59" i="10"/>
  <c r="L52" i="10" l="1"/>
  <c r="L53" i="10" l="1"/>
  <c r="L54" i="10" l="1"/>
  <c r="L55" i="10" l="1"/>
  <c r="L56" i="10" l="1"/>
  <c r="L57" i="10" l="1"/>
  <c r="L60" i="10" l="1"/>
  <c r="L61" i="10" l="1"/>
  <c r="L62" i="10" l="1"/>
  <c r="L63" i="10" l="1"/>
  <c r="L64" i="10" l="1"/>
  <c r="L65" i="10" l="1"/>
  <c r="L66" i="10" l="1"/>
  <c r="L67" i="10" l="1"/>
  <c r="L68" i="10" l="1"/>
  <c r="L69" i="10" l="1"/>
  <c r="L70" i="10" l="1"/>
  <c r="L71" i="10" l="1"/>
  <c r="L72" i="10" l="1"/>
  <c r="L73" i="10" l="1"/>
  <c r="L74" i="10" l="1"/>
  <c r="L75" i="10" l="1"/>
  <c r="L76" i="10" l="1"/>
  <c r="L77" i="10" l="1"/>
  <c r="L78" i="10" l="1"/>
  <c r="L79" i="10" l="1"/>
  <c r="L80" i="10" l="1"/>
  <c r="L81" i="10" l="1"/>
  <c r="L82" i="10" l="1"/>
  <c r="L83" i="10" l="1"/>
  <c r="L84" i="10" l="1"/>
  <c r="L85" i="10" l="1"/>
  <c r="L86" i="10" l="1"/>
  <c r="L87" i="10" l="1"/>
  <c r="L88" i="10" l="1"/>
  <c r="L89" i="10" l="1"/>
  <c r="L90" i="10" l="1"/>
  <c r="L91" i="10" l="1"/>
  <c r="L92" i="10" l="1"/>
  <c r="L93" i="10" l="1"/>
  <c r="J95" i="10" l="1"/>
  <c r="E95" i="10"/>
  <c r="H95" i="10"/>
  <c r="F95" i="10"/>
  <c r="K95" i="10"/>
  <c r="D95" i="10"/>
  <c r="I95" i="10"/>
  <c r="G95" i="10"/>
  <c r="L94" i="10" l="1"/>
  <c r="L95" i="10" s="1"/>
  <c r="C95" i="10"/>
</calcChain>
</file>

<file path=xl/comments1.xml><?xml version="1.0" encoding="utf-8"?>
<comments xmlns="http://schemas.openxmlformats.org/spreadsheetml/2006/main">
  <authors>
    <author>Mojzis, Jaroslav</author>
    <author>Mojzis JaroslavX</author>
  </authors>
  <commentList>
    <comment ref="B13" authorId="0" shapeId="0">
      <text>
        <r>
          <rPr>
            <sz val="9"/>
            <color indexed="81"/>
            <rFont val="Segoe UI"/>
            <family val="2"/>
            <charset val="238"/>
          </rPr>
          <t>Uveďte názov rozpočtovej položky podľa rozpočtu projektu</t>
        </r>
      </text>
    </comment>
    <comment ref="F13" authorId="0" shapeId="0">
      <text>
        <r>
          <rPr>
            <sz val="9"/>
            <color indexed="81"/>
            <rFont val="Segoe UI"/>
            <family val="2"/>
            <charset val="238"/>
          </rPr>
          <t xml:space="preserve">Celkové náklady na zamestnancov zahŕňajú mzdy vrátane príspevkov sociálneho zabezpečenie vrátane iných zákonných nákladov zahrnutých do odmeňovania.  V zmysle Finančnej príručky vydanej donormi môžu byť do nákladov na zamestnancov zahrnuté aj zamestnanecké benefity, pokiaľ sú priamo spojené s úhradou miezd. V SR medzi takéto benefity patrí napr. príspevok zamestnávateľa na doplnkové dôchodkové sporenie, príspevok na stravovanie, na rekreáciu a pod, pričom princíp proporcionality musí byť doržaný.
Viac informácií je uvedených vo Finančnej príručke
https://eeagrants.org/resources/2014-2021-financial-guidance </t>
        </r>
      </text>
    </comment>
    <comment ref="G13" authorId="0" shapeId="0">
      <text>
        <r>
          <rPr>
            <sz val="9"/>
            <color indexed="81"/>
            <rFont val="Segoe UI"/>
            <family val="2"/>
            <charset val="238"/>
          </rPr>
          <t xml:space="preserve">Uvádzajú sa len skutočne odpracované, tzv produktívne hodiny, t.j. fond pracovného času očistený od dovoleniek, PN a pod. 
</t>
        </r>
      </text>
    </comment>
    <comment ref="H13" authorId="0" shapeId="0">
      <text>
        <r>
          <rPr>
            <sz val="9"/>
            <color indexed="81"/>
            <rFont val="Segoe UI"/>
            <family val="2"/>
            <charset val="238"/>
          </rPr>
          <t>Počet skutočne odpracovaných, tzv. produktívnych hodín na projekte (mimo dovoleniek, PN, činností nesúvisiacich s projektom  a pod.)</t>
        </r>
      </text>
    </comment>
    <comment ref="J13" authorId="0" shapeId="0">
      <text>
        <r>
          <rPr>
            <sz val="9"/>
            <color indexed="81"/>
            <rFont val="Segoe UI"/>
            <family val="2"/>
            <charset val="238"/>
          </rPr>
          <t>Vyberte aktivitu, na ktorej sa zamestnanec podieľal. Väčšinou ide o aktivitu, ktorá je priradená k rozpočtovej položke v rozpočte projektu.</t>
        </r>
      </text>
    </comment>
    <comment ref="K13" authorId="0" shapeId="0">
      <text>
        <r>
          <rPr>
            <sz val="9"/>
            <color indexed="81"/>
            <rFont val="Segoe UI"/>
            <family val="2"/>
            <charset val="238"/>
          </rPr>
          <t>Uveďte sumu, ktorú si nárokujete v rámci projektu</t>
        </r>
      </text>
    </comment>
    <comment ref="L13" authorId="0" shapeId="0">
      <text>
        <r>
          <rPr>
            <sz val="9"/>
            <color indexed="81"/>
            <rFont val="Segoe UI"/>
            <family val="2"/>
            <charset val="238"/>
          </rPr>
          <t>Hrubý príjem + odvody zamestnávateľa by mali predstavovať Celkovú cenu práce podľa výplatnej pásky</t>
        </r>
      </text>
    </comment>
    <comment ref="M13" authorId="0" shapeId="0">
      <text>
        <r>
          <rPr>
            <sz val="9"/>
            <color indexed="81"/>
            <rFont val="Segoe UI"/>
            <family val="2"/>
            <charset val="238"/>
          </rPr>
          <t xml:space="preserve">Hrubý príjem + odvody zamestnávateľa by mali predstavovať Celkovú cenu práce podľa výplatnej pásky
</t>
        </r>
      </text>
    </comment>
    <comment ref="O13" authorId="0" shapeId="0">
      <text>
        <r>
          <rPr>
            <sz val="9"/>
            <color indexed="81"/>
            <rFont val="Segoe UI"/>
            <family val="2"/>
            <charset val="238"/>
          </rPr>
          <t xml:space="preserve">Iné zákonné náklady na zamestnancov, nad rámec Celkovej ceny práce. Celková cena práce v súčte s Inými nákladmi by mala predstavovať Celkové náklady na zamestnanca.
</t>
        </r>
      </text>
    </comment>
    <comment ref="P13" authorId="0" shapeId="0">
      <text>
        <r>
          <rPr>
            <sz val="9"/>
            <color indexed="81"/>
            <rFont val="Segoe UI"/>
            <family val="2"/>
            <charset val="238"/>
          </rPr>
          <t xml:space="preserve">Uveďte sumu, ktorú si z projektu nenárokujete, napr. odmeny nesúvisiace s projektom, odvody z príspevku do DDS, ak si nenárokujete samotný príspevok a pod. </t>
        </r>
      </text>
    </comment>
    <comment ref="R13" authorId="1" shapeId="0">
      <text>
        <r>
          <rPr>
            <sz val="9"/>
            <color indexed="81"/>
            <rFont val="Tahoma"/>
            <family val="2"/>
            <charset val="238"/>
          </rPr>
          <t>Vypĺňa správca programu</t>
        </r>
      </text>
    </comment>
  </commentList>
</comments>
</file>

<file path=xl/comments2.xml><?xml version="1.0" encoding="utf-8"?>
<comments xmlns="http://schemas.openxmlformats.org/spreadsheetml/2006/main">
  <authors>
    <author>Mojzis, Jaroslav</author>
  </authors>
  <commentList>
    <comment ref="C13" authorId="0" shapeId="0">
      <text>
        <r>
          <rPr>
            <sz val="9"/>
            <color indexed="81"/>
            <rFont val="Segoe UI"/>
            <family val="2"/>
            <charset val="238"/>
          </rPr>
          <t>Insert the title of the expenditure item as listed in the Project Budget</t>
        </r>
      </text>
    </comment>
    <comment ref="D13" authorId="0" shapeId="0">
      <text>
        <r>
          <rPr>
            <sz val="9"/>
            <color indexed="81"/>
            <rFont val="Segoe UI"/>
            <family val="2"/>
            <charset val="238"/>
          </rPr>
          <t>The period for which the expnditures on the employee are claimed. It may be a month or the whole reporting period</t>
        </r>
      </text>
    </comment>
    <comment ref="E13" authorId="0" shapeId="0">
      <text>
        <r>
          <rPr>
            <sz val="9"/>
            <color indexed="81"/>
            <rFont val="Segoe UI"/>
            <family val="2"/>
            <charset val="238"/>
          </rPr>
          <t xml:space="preserve">Staff costs means actual salaries plus social security charges and other statutory costs included in the remuneration.
For more information consult the Financial Guidance
https://eeagrants.org/resources/2014-2021-financial-guidance </t>
        </r>
      </text>
    </comment>
    <comment ref="F13" authorId="0" shapeId="0">
      <text>
        <r>
          <rPr>
            <sz val="9"/>
            <color indexed="81"/>
            <rFont val="Segoe UI"/>
            <family val="2"/>
            <charset val="238"/>
          </rPr>
          <t xml:space="preserve">Only productive hours can be counted! This means the working time, excluding excluding holidays,
personal time, sick leave, or other allowance
</t>
        </r>
      </text>
    </comment>
    <comment ref="G13" authorId="0" shapeId="0">
      <text>
        <r>
          <rPr>
            <sz val="9"/>
            <color indexed="81"/>
            <rFont val="Segoe UI"/>
            <family val="2"/>
            <charset val="238"/>
          </rPr>
          <t xml:space="preserve">The actual number of hours the employee had worked on the Project in the given period
</t>
        </r>
      </text>
    </comment>
    <comment ref="H13" authorId="0" shapeId="0">
      <text>
        <r>
          <rPr>
            <sz val="9"/>
            <color indexed="81"/>
            <rFont val="Segoe UI"/>
            <family val="2"/>
            <charset val="238"/>
          </rPr>
          <t xml:space="preserve">The activity the employees had been working in the given period. This usually coresponds with the Project Budget
</t>
        </r>
      </text>
    </comment>
    <comment ref="I13" authorId="0" shapeId="0">
      <text>
        <r>
          <rPr>
            <sz val="9"/>
            <color indexed="81"/>
            <rFont val="Segoe UI"/>
            <family val="2"/>
            <charset val="238"/>
          </rPr>
          <t>The amount the Project Partner claims as eligible.</t>
        </r>
      </text>
    </comment>
    <comment ref="J13" authorId="0" shapeId="0">
      <text>
        <r>
          <rPr>
            <sz val="9"/>
            <color indexed="81"/>
            <rFont val="Segoe UI"/>
            <family val="2"/>
            <charset val="238"/>
          </rPr>
          <t>A simple formula, used to verify if the Amount claimed corresponds with the eligible amount. Under the Financial Guidelines issued by the FMO representing the Donor States, the eligible amount shall be calculated as the hourly rate (Staff costs  divided by the Total hours worked in the given period) multipled by the Number of hours worked on the project/activity.</t>
        </r>
      </text>
    </comment>
  </commentList>
</comments>
</file>

<file path=xl/comments3.xml><?xml version="1.0" encoding="utf-8"?>
<comments xmlns="http://schemas.openxmlformats.org/spreadsheetml/2006/main">
  <authors>
    <author>Mojzis JaroslavX</author>
  </authors>
  <commentList>
    <comment ref="T13" authorId="0" shapeId="0">
      <text>
        <r>
          <rPr>
            <sz val="9"/>
            <color indexed="81"/>
            <rFont val="Tahoma"/>
            <family val="2"/>
            <charset val="238"/>
          </rPr>
          <t>Vypĺňa správca programu</t>
        </r>
      </text>
    </comment>
    <comment ref="T14" authorId="0" shapeId="0">
      <text>
        <r>
          <rPr>
            <sz val="9"/>
            <color indexed="81"/>
            <rFont val="Tahoma"/>
            <family val="2"/>
            <charset val="238"/>
          </rPr>
          <t>Vypĺňa správca programu</t>
        </r>
      </text>
    </comment>
  </commentList>
</comments>
</file>

<file path=xl/comments4.xml><?xml version="1.0" encoding="utf-8"?>
<comments xmlns="http://schemas.openxmlformats.org/spreadsheetml/2006/main">
  <authors>
    <author>Mojzis Jaroslav</author>
    <author>Mojzis JaroslavX</author>
  </authors>
  <commentList>
    <comment ref="H12" authorId="0" shapeId="0">
      <text>
        <r>
          <rPr>
            <sz val="9"/>
            <color indexed="81"/>
            <rFont val="Tahoma"/>
            <family val="2"/>
            <charset val="238"/>
          </rPr>
          <t xml:space="preserve">Hodinové sadzby nájdete na stránke eeagrants.sk, prípadne kontaktujte príslušného finančného manažéra.
</t>
        </r>
      </text>
    </comment>
    <comment ref="H13" authorId="0" shapeId="0">
      <text>
        <r>
          <rPr>
            <sz val="9"/>
            <color indexed="81"/>
            <rFont val="Tahoma"/>
            <family val="2"/>
            <charset val="238"/>
          </rPr>
          <t xml:space="preserve">Hodinové sadzby nájdete na stránke eeagrants.sk, prípadne kontaktujte príslušného finančného manažéra.
</t>
        </r>
      </text>
    </comment>
    <comment ref="J13" authorId="1" shapeId="0">
      <text>
        <r>
          <rPr>
            <sz val="9"/>
            <color indexed="81"/>
            <rFont val="Tahoma"/>
            <family val="2"/>
            <charset val="238"/>
          </rPr>
          <t>Vypĺňa správca programu</t>
        </r>
      </text>
    </comment>
  </commentList>
</comments>
</file>

<file path=xl/comments5.xml><?xml version="1.0" encoding="utf-8"?>
<comments xmlns="http://schemas.openxmlformats.org/spreadsheetml/2006/main">
  <authors>
    <author>Mojzis JaroslavX</author>
  </authors>
  <commentList>
    <comment ref="M13" authorId="0" shapeId="0">
      <text>
        <r>
          <rPr>
            <sz val="9"/>
            <color indexed="81"/>
            <rFont val="Tahoma"/>
            <family val="2"/>
            <charset val="238"/>
          </rPr>
          <t>Vypĺňa správca programu</t>
        </r>
      </text>
    </comment>
  </commentList>
</comments>
</file>

<file path=xl/comments6.xml><?xml version="1.0" encoding="utf-8"?>
<comments xmlns="http://schemas.openxmlformats.org/spreadsheetml/2006/main">
  <authors>
    <author>Mojzis JaroslavX</author>
  </authors>
  <commentList>
    <comment ref="O13" authorId="0" shapeId="0">
      <text>
        <r>
          <rPr>
            <sz val="9"/>
            <color indexed="81"/>
            <rFont val="Tahoma"/>
            <family val="2"/>
            <charset val="238"/>
          </rPr>
          <t>Vypĺňa správca programu</t>
        </r>
      </text>
    </comment>
  </commentList>
</comments>
</file>

<file path=xl/sharedStrings.xml><?xml version="1.0" encoding="utf-8"?>
<sst xmlns="http://schemas.openxmlformats.org/spreadsheetml/2006/main" count="595" uniqueCount="345">
  <si>
    <t>Dátum:</t>
  </si>
  <si>
    <t>Číslo účtovného dokladu</t>
  </si>
  <si>
    <t>Číslo dokladu o úhrade</t>
  </si>
  <si>
    <t>Nárokovaná suma</t>
  </si>
  <si>
    <t>Nenárokovaná suma</t>
  </si>
  <si>
    <t>Obdobie vykonania práce</t>
  </si>
  <si>
    <t>Dátum úhrady</t>
  </si>
  <si>
    <t>Uhradená suma:</t>
  </si>
  <si>
    <t>Všeobecná zdravotná poisťovňa, a. s.:</t>
  </si>
  <si>
    <t>Union zdravotná poisťovňa, a. s.:</t>
  </si>
  <si>
    <t>DÔVERA zdravotná poisťovňa, a. s.:</t>
  </si>
  <si>
    <t>Celkom:</t>
  </si>
  <si>
    <t>Daňový úrad:</t>
  </si>
  <si>
    <t xml:space="preserve"> </t>
  </si>
  <si>
    <t>Sumarizačný hárok - Náklady na zamestnancov</t>
  </si>
  <si>
    <t>Kód projektu</t>
  </si>
  <si>
    <t>Celkový počet hodín odpracovaných v danom období</t>
  </si>
  <si>
    <t>Aktivita</t>
  </si>
  <si>
    <t>Subjekt</t>
  </si>
  <si>
    <t>Aktivita1</t>
  </si>
  <si>
    <t>Aktivita2</t>
  </si>
  <si>
    <t>Aktivita3</t>
  </si>
  <si>
    <t>Aktivita4</t>
  </si>
  <si>
    <t>Aktivita5</t>
  </si>
  <si>
    <t>Aktivita6</t>
  </si>
  <si>
    <t>Aktivita7</t>
  </si>
  <si>
    <t>Aktivita8</t>
  </si>
  <si>
    <t>Prijímateľ</t>
  </si>
  <si>
    <t>Partner1</t>
  </si>
  <si>
    <t>Partner2</t>
  </si>
  <si>
    <t>Partner3</t>
  </si>
  <si>
    <t>Partner4</t>
  </si>
  <si>
    <t>Spolu</t>
  </si>
  <si>
    <t>PREHĽADY</t>
  </si>
  <si>
    <t>Názov prijímateľa</t>
  </si>
  <si>
    <t>Hrubý príjem</t>
  </si>
  <si>
    <t>Odvody zamestnávateľa</t>
  </si>
  <si>
    <t>Čistá mzda</t>
  </si>
  <si>
    <t>Oprávnená suma</t>
  </si>
  <si>
    <t>Dátum úhrady mzdy</t>
  </si>
  <si>
    <t>Čestné vyhlásenie:</t>
  </si>
  <si>
    <t>Náklady na zamestnanca (celková cena práce)</t>
  </si>
  <si>
    <t xml:space="preserve">Meno a priezvisko zodpovednej osoby: </t>
  </si>
  <si>
    <t>Pracovná pozícia:</t>
  </si>
  <si>
    <t>Sumarizačný hárok - Cestovné náklady a náhrady</t>
  </si>
  <si>
    <t>Údaje pre výpočet paušálnej sadzby</t>
  </si>
  <si>
    <t>Typ cesty</t>
  </si>
  <si>
    <t>Miesto konania</t>
  </si>
  <si>
    <t>Rakúsko</t>
  </si>
  <si>
    <t>Belgicko</t>
  </si>
  <si>
    <t>Bulharsko</t>
  </si>
  <si>
    <t>Chorvátsko</t>
  </si>
  <si>
    <t>Česko</t>
  </si>
  <si>
    <t>Cyprus</t>
  </si>
  <si>
    <t>Dánsko</t>
  </si>
  <si>
    <t>Estónsko</t>
  </si>
  <si>
    <t>Fínsko</t>
  </si>
  <si>
    <t>Francúzsko</t>
  </si>
  <si>
    <t>Nemecko</t>
  </si>
  <si>
    <t>Grécko</t>
  </si>
  <si>
    <t>Maďarsko</t>
  </si>
  <si>
    <t>Írsko</t>
  </si>
  <si>
    <t>Taliansko</t>
  </si>
  <si>
    <t>Lotyšsko</t>
  </si>
  <si>
    <t>Litva</t>
  </si>
  <si>
    <t>Luxembursko</t>
  </si>
  <si>
    <t>Malta</t>
  </si>
  <si>
    <t>Holandsko</t>
  </si>
  <si>
    <t>Poľsko</t>
  </si>
  <si>
    <t>Portugalsko</t>
  </si>
  <si>
    <t>Rumunsko</t>
  </si>
  <si>
    <t>Slovensko</t>
  </si>
  <si>
    <t>Slovinsko</t>
  </si>
  <si>
    <t>Španielsko</t>
  </si>
  <si>
    <t>Švédsko</t>
  </si>
  <si>
    <t>Spojené kráľovstvo</t>
  </si>
  <si>
    <t>Austria</t>
  </si>
  <si>
    <t>Belgium</t>
  </si>
  <si>
    <t>Bulgaria</t>
  </si>
  <si>
    <t>Croatia</t>
  </si>
  <si>
    <t>Czech Republic</t>
  </si>
  <si>
    <t>Denmark</t>
  </si>
  <si>
    <t>Estonia</t>
  </si>
  <si>
    <t>Finland</t>
  </si>
  <si>
    <t>France</t>
  </si>
  <si>
    <t>Germany</t>
  </si>
  <si>
    <t>Greece</t>
  </si>
  <si>
    <t>Hungary</t>
  </si>
  <si>
    <t>Ireland</t>
  </si>
  <si>
    <t>Italy</t>
  </si>
  <si>
    <t>Latvia</t>
  </si>
  <si>
    <t>Lithuania</t>
  </si>
  <si>
    <t>Luxembourg</t>
  </si>
  <si>
    <t>Netherlands</t>
  </si>
  <si>
    <t>Poland</t>
  </si>
  <si>
    <t>Portugal</t>
  </si>
  <si>
    <t>Romania</t>
  </si>
  <si>
    <t>Slovak Republic</t>
  </si>
  <si>
    <t>Slovenia</t>
  </si>
  <si>
    <t>Spain</t>
  </si>
  <si>
    <t>Sweden</t>
  </si>
  <si>
    <t>United Kingdom</t>
  </si>
  <si>
    <t>Norway</t>
  </si>
  <si>
    <t>Nórsko</t>
  </si>
  <si>
    <t>Iceland</t>
  </si>
  <si>
    <t>Island</t>
  </si>
  <si>
    <t>Lichtenštajnsko</t>
  </si>
  <si>
    <t>Liechtenstein</t>
  </si>
  <si>
    <t>Switzerland</t>
  </si>
  <si>
    <t>Švajčiarsko</t>
  </si>
  <si>
    <t>Per_Diems_Rates</t>
  </si>
  <si>
    <t>Countries</t>
  </si>
  <si>
    <t>Krajiny</t>
  </si>
  <si>
    <t>Jazyk/ Language</t>
  </si>
  <si>
    <t>SK</t>
  </si>
  <si>
    <t>Meno a priezvisko účastníka</t>
  </si>
  <si>
    <t>Počet prenocovaní</t>
  </si>
  <si>
    <t>EN</t>
  </si>
  <si>
    <t>Summary sheet - Travel and Subsistance Allowances</t>
  </si>
  <si>
    <t>Project Code</t>
  </si>
  <si>
    <t>Project Promoter's Name</t>
  </si>
  <si>
    <t>Participant's Name</t>
  </si>
  <si>
    <t>Data for the lump sum calculation</t>
  </si>
  <si>
    <t>Activity</t>
  </si>
  <si>
    <t>Activity1</t>
  </si>
  <si>
    <t>Activity2</t>
  </si>
  <si>
    <t>Activity3</t>
  </si>
  <si>
    <t>Activity4</t>
  </si>
  <si>
    <t>Activity5</t>
  </si>
  <si>
    <t>Activity6</t>
  </si>
  <si>
    <t>Activity7</t>
  </si>
  <si>
    <t>Activity8</t>
  </si>
  <si>
    <t>Entity</t>
  </si>
  <si>
    <t>Project Promoter</t>
  </si>
  <si>
    <t>Total</t>
  </si>
  <si>
    <t>Total:</t>
  </si>
  <si>
    <t>Amount claimed</t>
  </si>
  <si>
    <t>Paušálna náhrada</t>
  </si>
  <si>
    <t>Lump Sum</t>
  </si>
  <si>
    <t>Amount not claimed</t>
  </si>
  <si>
    <t>OVERVIEWS</t>
  </si>
  <si>
    <t>Sworn Affidavit:</t>
  </si>
  <si>
    <t>Príloha č. 1 k Príručke pre prijímateľa a partnera</t>
  </si>
  <si>
    <t>Annex 1 to the Guideline for Project Promoter and Project Partner</t>
  </si>
  <si>
    <t>Type of trip</t>
  </si>
  <si>
    <t>Venue</t>
  </si>
  <si>
    <t>___________</t>
  </si>
  <si>
    <t>Základná paušálna náhrada na deň</t>
  </si>
  <si>
    <t>Basic lump sum per day</t>
  </si>
  <si>
    <t>Celková paušálna náhrada</t>
  </si>
  <si>
    <t>Lump Sum - total</t>
  </si>
  <si>
    <t>Redukcia pri domácej ceste</t>
  </si>
  <si>
    <t>Reduction for domestic trips</t>
  </si>
  <si>
    <t>Tuzemská</t>
  </si>
  <si>
    <t>Cesta</t>
  </si>
  <si>
    <t>Trip</t>
  </si>
  <si>
    <t>Domestic</t>
  </si>
  <si>
    <t>Zahraničná</t>
  </si>
  <si>
    <t>Foreign</t>
  </si>
  <si>
    <t>Prepravné náklady (tuzemská pracovná cesta v SR)</t>
  </si>
  <si>
    <t>Travel Costs (domestic trip in SR)</t>
  </si>
  <si>
    <t>Remarks</t>
  </si>
  <si>
    <t>Poznámky</t>
  </si>
  <si>
    <t>Účel cesty a zdôvodnenia</t>
  </si>
  <si>
    <t>Purpose of travel and justification</t>
  </si>
  <si>
    <t>Meno a priezvisko zamestnanca</t>
  </si>
  <si>
    <t>Accounting document number</t>
  </si>
  <si>
    <t>Employee's name and surname</t>
  </si>
  <si>
    <t>Period of work</t>
  </si>
  <si>
    <t>Staff costs (total cost of work)</t>
  </si>
  <si>
    <t>Number of hours worked on the project / activity</t>
  </si>
  <si>
    <t>Eligible amount</t>
  </si>
  <si>
    <t>Gross income</t>
  </si>
  <si>
    <t>Employer's contributions</t>
  </si>
  <si>
    <t>Net wage</t>
  </si>
  <si>
    <t>Pay date</t>
  </si>
  <si>
    <t>Payment document number</t>
  </si>
  <si>
    <t>Date:</t>
  </si>
  <si>
    <t>Podpis:</t>
  </si>
  <si>
    <t>Summary sheet - Staff Costs</t>
  </si>
  <si>
    <t>Signature:</t>
  </si>
  <si>
    <t>Job Position:</t>
  </si>
  <si>
    <t>Rozpočtová položka</t>
  </si>
  <si>
    <t>Expenditure Item</t>
  </si>
  <si>
    <t>Poradové číslo v zozname účtovných dokladov</t>
  </si>
  <si>
    <t>Item Number in the List of Accounting Documents</t>
  </si>
  <si>
    <t>Meno dobrovoľníka</t>
  </si>
  <si>
    <t>Popis vykonávanej činnosti</t>
  </si>
  <si>
    <t>Dobrovoľník pracuje pre</t>
  </si>
  <si>
    <t>Číslo zmluvy</t>
  </si>
  <si>
    <t>Mesiac</t>
  </si>
  <si>
    <t>Počet hodín</t>
  </si>
  <si>
    <t>Sadzba</t>
  </si>
  <si>
    <t>SPOLU</t>
  </si>
  <si>
    <t>Volunteers' name</t>
  </si>
  <si>
    <t>Description of works done</t>
  </si>
  <si>
    <t>The volunteer works for the</t>
  </si>
  <si>
    <t>Contract number</t>
  </si>
  <si>
    <t>Month</t>
  </si>
  <si>
    <t>Number of hours</t>
  </si>
  <si>
    <t>Rate</t>
  </si>
  <si>
    <t>TOTAL</t>
  </si>
  <si>
    <t>Riadenie projektu</t>
  </si>
  <si>
    <t>Project Management</t>
  </si>
  <si>
    <t>Mesiace</t>
  </si>
  <si>
    <t>Mesiace.slovne</t>
  </si>
  <si>
    <t>Názov prijímateľa/partnera</t>
  </si>
  <si>
    <t>Project Promoter's/Partner's name</t>
  </si>
  <si>
    <t>First and last name of the responsible person:</t>
  </si>
  <si>
    <t>Total hours worked in the given period</t>
  </si>
  <si>
    <t>Kontrolný výpočet</t>
  </si>
  <si>
    <t>Calculation test</t>
  </si>
  <si>
    <r>
      <t xml:space="preserve">Úhrada odvodov za príslušné obdobie 
</t>
    </r>
    <r>
      <rPr>
        <b/>
        <i/>
        <sz val="8"/>
        <color rgb="FFFF0000"/>
        <rFont val="Arial"/>
        <family val="2"/>
        <charset val="238"/>
      </rPr>
      <t>(filled in by Slovak entities only!!!)</t>
    </r>
  </si>
  <si>
    <t>Sociálna poisťovňa</t>
  </si>
  <si>
    <t>Počet hodín odpracovaných na projekte / aktivite</t>
  </si>
  <si>
    <t>Počet dní, kedy cesta trvala viac ako 12 hodín bez prenocovania</t>
  </si>
  <si>
    <t>Number of days in which the trip lasted more than 12 hours without overnight stay</t>
  </si>
  <si>
    <t>Počet dní bez prenocovania (tuzemská cesta v rámci SR)</t>
  </si>
  <si>
    <t>Number of days without overnight stay (domestic trip in Slovakia)</t>
  </si>
  <si>
    <t>Vzdialenosť (len pre tuzemské cesty v rámci SR)</t>
  </si>
  <si>
    <t>Distance (domestic trips in Slovakia only)</t>
  </si>
  <si>
    <t>Typ cesty (skratka)</t>
  </si>
  <si>
    <t>Miesto konania (skratka)</t>
  </si>
  <si>
    <t>Type of trip (abbreviation)</t>
  </si>
  <si>
    <t>Venue (abbreviation)</t>
  </si>
  <si>
    <t>Number of overnight stays</t>
  </si>
  <si>
    <t>SPOLU/TOTAL</t>
  </si>
  <si>
    <t>In_kind_rate</t>
  </si>
  <si>
    <t>Sumarizačný hárok - Fond dobrovoľníckej činnosti</t>
  </si>
  <si>
    <t>Summary sheet - Voluntary work fund</t>
  </si>
  <si>
    <t>Použité ako zdroj spolufinancovania</t>
  </si>
  <si>
    <t>Used as co-financing source</t>
  </si>
  <si>
    <t>Odpoveď</t>
  </si>
  <si>
    <t>Áno</t>
  </si>
  <si>
    <t>Nie</t>
  </si>
  <si>
    <t>Response</t>
  </si>
  <si>
    <t>Yes</t>
  </si>
  <si>
    <t>No</t>
  </si>
  <si>
    <t>Prepravné náklady (okrem tuzemských ciest v rámci SR)</t>
  </si>
  <si>
    <t>Costs of travel (except for domestic trips in Slovakia)</t>
  </si>
  <si>
    <t>Obdobie</t>
  </si>
  <si>
    <t>Period</t>
  </si>
  <si>
    <t>Sumarizačný hárok - Nepriame náklady</t>
  </si>
  <si>
    <t>Summary sheet - Indirect Costs</t>
  </si>
  <si>
    <t>Číslo dokladu</t>
  </si>
  <si>
    <t>Opis spôsobu výpočtu pomernej časti</t>
  </si>
  <si>
    <t>Účet MD</t>
  </si>
  <si>
    <t>Účet Dal</t>
  </si>
  <si>
    <t>Druh dokladu</t>
  </si>
  <si>
    <t>Dátum dodania</t>
  </si>
  <si>
    <t>Množstvo</t>
  </si>
  <si>
    <t>Náklady na jednotku</t>
  </si>
  <si>
    <t>Realizuje</t>
  </si>
  <si>
    <t>Document number</t>
  </si>
  <si>
    <t>Description of how the proportionate part of the expenditure was calculated</t>
  </si>
  <si>
    <t>Account - debits</t>
  </si>
  <si>
    <t>Account - credits</t>
  </si>
  <si>
    <t>Type of document</t>
  </si>
  <si>
    <t>Delivered on</t>
  </si>
  <si>
    <t>Paid on</t>
  </si>
  <si>
    <t>Quantity</t>
  </si>
  <si>
    <t>Unit Costs</t>
  </si>
  <si>
    <t>Claimed amount</t>
  </si>
  <si>
    <t>Incurred by</t>
  </si>
  <si>
    <t>Total amount</t>
  </si>
  <si>
    <t>Celkové náklady</t>
  </si>
  <si>
    <t>Sumarizačný hárok - Rezerva</t>
  </si>
  <si>
    <t>Summary sheet - Reserve</t>
  </si>
  <si>
    <t>#</t>
  </si>
  <si>
    <t>Účel výdavku</t>
  </si>
  <si>
    <t xml:space="preserve">Purpose of the Expenditure </t>
  </si>
  <si>
    <t>Typ výdavku</t>
  </si>
  <si>
    <t>Rozpočtová kapitola</t>
  </si>
  <si>
    <t>Budget Chapter</t>
  </si>
  <si>
    <t>Type of Expenditure</t>
  </si>
  <si>
    <t>Náklady na zamestnancov pridelených na projekt</t>
  </si>
  <si>
    <t>Cestovné a diéty pre zamestnancov</t>
  </si>
  <si>
    <t>Náklady na nové a použité vybavenie</t>
  </si>
  <si>
    <t>Pozemky a nehnuteľnosti</t>
  </si>
  <si>
    <t>Materiál a zásoby</t>
  </si>
  <si>
    <t>Náklady vyplývajúce z iných zmlúv</t>
  </si>
  <si>
    <t>Náklady vyplývajúce z projektovej zmluvy</t>
  </si>
  <si>
    <t>Typ výdavku-Preklad</t>
  </si>
  <si>
    <t>Cost of staff assigned to the project</t>
  </si>
  <si>
    <t>Investment costs - Infrastructure</t>
  </si>
  <si>
    <t>Travel and subsistence allowances for staff</t>
  </si>
  <si>
    <t>Investment costs - Equipment</t>
  </si>
  <si>
    <t>Cost of new or second hand equipment</t>
  </si>
  <si>
    <t>Investment costs - Other assets</t>
  </si>
  <si>
    <t>Land and real estate</t>
  </si>
  <si>
    <t>Current expenses - on staff</t>
  </si>
  <si>
    <t>Consumables and supplies</t>
  </si>
  <si>
    <t>Current expenses - mandatory publicity</t>
  </si>
  <si>
    <t>Costs entailed by other contracts</t>
  </si>
  <si>
    <t>Current expenses - propagation and dissemination</t>
  </si>
  <si>
    <t>Costs arising from project contract</t>
  </si>
  <si>
    <t>Current expenses - purchase of material</t>
  </si>
  <si>
    <t>Current expenses - travel</t>
  </si>
  <si>
    <t>Current expenses - office equipment</t>
  </si>
  <si>
    <t>Current expenses - running costs</t>
  </si>
  <si>
    <t>Current expenses - depreciation</t>
  </si>
  <si>
    <t>Current expenses - other</t>
  </si>
  <si>
    <t>Investičné náklady - infraštruktúra</t>
  </si>
  <si>
    <t>Investičné náklady - vybavenie</t>
  </si>
  <si>
    <t>Investičné náklady - iný majetok</t>
  </si>
  <si>
    <t>Bežné výdavky - na zamestnancov</t>
  </si>
  <si>
    <t>Bežné výdavky - povinná publicita</t>
  </si>
  <si>
    <t>Bežné výdavky - propagácia a diseminácia</t>
  </si>
  <si>
    <t>Bežné výdavky - nákup materiálu</t>
  </si>
  <si>
    <t>Bežné výdavky - cestovné</t>
  </si>
  <si>
    <t>Bežné výdavky - kancelárske zariadenie</t>
  </si>
  <si>
    <t>Bežné výdavky - prevádzkové náklady</t>
  </si>
  <si>
    <t>Bežné výdavky - odpisy</t>
  </si>
  <si>
    <t>Bežné výdavky - ostatné</t>
  </si>
  <si>
    <t>Rozpočtová kapitola-Preklad</t>
  </si>
  <si>
    <t>Subjekt - preklad</t>
  </si>
  <si>
    <t>Spolu/Total</t>
  </si>
  <si>
    <t>Neoprávnené výdavky</t>
  </si>
  <si>
    <t>Komentár správcu programu</t>
  </si>
  <si>
    <t>Rozdelenie nákladov na zamestnancov zahrnutých do odmeňovania</t>
  </si>
  <si>
    <t>Distribution of Staff Costs included in the Remuneration</t>
  </si>
  <si>
    <t>Rozdelenie nákladov na zamestnancov nezahrnutých do odmeňovania</t>
  </si>
  <si>
    <t>Distribution of Staff Costs not included in the Remuneration</t>
  </si>
  <si>
    <t>Príspevok na DDS - nárokovaný</t>
  </si>
  <si>
    <t>Claimed Contribution on Supplementary Pension Saving</t>
  </si>
  <si>
    <t>Príspevok na stravovanie - nárokovaný</t>
  </si>
  <si>
    <t>Claimed Meal Allowance</t>
  </si>
  <si>
    <t>Iné nárokované výdavky nezahrnuté do celkovej ceny práce</t>
  </si>
  <si>
    <t>Other claimed costs not included in the total labour costs</t>
  </si>
  <si>
    <t>Suma nenárokovaných odmien a odvodov</t>
  </si>
  <si>
    <t>Amount of unclaimed bonuses and social security charges</t>
  </si>
  <si>
    <t xml:space="preserve">Spolu nárokované náklady nezahrnuté do odmeňovania </t>
  </si>
  <si>
    <t>Claimed costs not included in the remuneration in total</t>
  </si>
  <si>
    <t>Iné náklady na zamestancov (DDS, stravné...)</t>
  </si>
  <si>
    <t>Donor Project Partner's name</t>
  </si>
  <si>
    <t xml:space="preserve">Sumarizačný hárok - Náklady na zamestnancov </t>
  </si>
  <si>
    <t>Other staff costs (Supplementary Pension Savings, Meal Allowance...)</t>
  </si>
  <si>
    <t>Staff costs</t>
  </si>
  <si>
    <t>Celková cena práce</t>
  </si>
  <si>
    <t>Total Costs of Work</t>
  </si>
  <si>
    <t>Náklady na zamestnanca (Celková cena práce+iné zákonné náklady ako DDS, príspevok na stravovanie...)</t>
  </si>
  <si>
    <t>Celkové náklady na zamestnanca</t>
  </si>
  <si>
    <t>Total Staff Costs</t>
  </si>
  <si>
    <t>Sumarizačný hárok - Náklady na zamestnancov zahraničného partnera projektu</t>
  </si>
  <si>
    <t>Summary sheet - Staff Costs of the foreign Project Partner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</si>
</sst>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1]"/>
  </numFmts>
  <fonts count="19" x14ac:knownFonts="1">
    <font>
      <sz val="10"/>
      <name val="Arial"/>
      <charset val="238"/>
    </font>
    <font>
      <b/>
      <sz val="8"/>
      <name val="Arial"/>
      <family val="2"/>
      <charset val="238"/>
    </font>
    <font>
      <sz val="8"/>
      <name val="Arial"/>
      <family val="2"/>
    </font>
    <font>
      <b/>
      <sz val="8"/>
      <name val="Arial"/>
      <family val="2"/>
    </font>
    <font>
      <sz val="10"/>
      <name val="Arial"/>
      <family val="2"/>
      <charset val="238"/>
    </font>
    <font>
      <sz val="8"/>
      <name val="Arial"/>
      <family val="2"/>
      <charset val="238"/>
    </font>
    <font>
      <sz val="10"/>
      <name val="Arial CE"/>
      <charset val="238"/>
    </font>
    <font>
      <b/>
      <i/>
      <sz val="8"/>
      <name val="Arial"/>
      <family val="2"/>
      <charset val="238"/>
    </font>
    <font>
      <sz val="9"/>
      <color indexed="81"/>
      <name val="Tahoma"/>
      <family val="2"/>
      <charset val="238"/>
    </font>
    <font>
      <sz val="8"/>
      <color theme="0"/>
      <name val="Arial"/>
      <family val="2"/>
      <charset val="238"/>
    </font>
    <font>
      <b/>
      <sz val="8"/>
      <name val="Times New Roman"/>
      <family val="1"/>
      <charset val="238"/>
    </font>
    <font>
      <b/>
      <sz val="10"/>
      <name val="Calibri"/>
      <family val="2"/>
      <charset val="238"/>
      <scheme val="minor"/>
    </font>
    <font>
      <sz val="10"/>
      <name val="Calibri"/>
      <family val="2"/>
      <charset val="238"/>
      <scheme val="minor"/>
    </font>
    <font>
      <b/>
      <i/>
      <sz val="8"/>
      <color rgb="FFFF0000"/>
      <name val="Arial"/>
      <family val="2"/>
      <charset val="238"/>
    </font>
    <font>
      <sz val="8"/>
      <color theme="1"/>
      <name val="Arial"/>
      <family val="2"/>
      <charset val="238"/>
    </font>
    <font>
      <b/>
      <sz val="8"/>
      <color theme="1"/>
      <name val="Arial"/>
      <family val="2"/>
      <charset val="238"/>
    </font>
    <font>
      <b/>
      <sz val="8"/>
      <color theme="5" tint="-0.249977111117893"/>
      <name val="Arial"/>
      <family val="2"/>
      <charset val="238"/>
    </font>
    <font>
      <b/>
      <sz val="10"/>
      <name val="Arial"/>
      <family val="2"/>
      <charset val="238"/>
    </font>
    <font>
      <sz val="9"/>
      <color indexed="81"/>
      <name val="Segoe UI"/>
      <family val="2"/>
      <charset val="238"/>
    </font>
  </fonts>
  <fills count="11">
    <fill>
      <patternFill patternType="none"/>
    </fill>
    <fill>
      <patternFill patternType="gray125"/>
    </fill>
    <fill>
      <patternFill patternType="solid">
        <fgColor theme="0" tint="-0.14999847407452621"/>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3"/>
        <bgColor indexed="64"/>
      </patternFill>
    </fill>
    <fill>
      <patternFill patternType="solid">
        <fgColor rgb="FFFFFF00"/>
        <bgColor indexed="64"/>
      </patternFill>
    </fill>
    <fill>
      <patternFill patternType="solid">
        <fgColor theme="0"/>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6" fillId="0" borderId="0"/>
  </cellStyleXfs>
  <cellXfs count="211">
    <xf numFmtId="0" fontId="0" fillId="0" borderId="0" xfId="0"/>
    <xf numFmtId="0" fontId="1" fillId="0" borderId="1" xfId="0" applyFont="1" applyBorder="1" applyAlignment="1">
      <alignment vertical="center" wrapText="1"/>
    </xf>
    <xf numFmtId="0" fontId="4" fillId="0" borderId="0" xfId="0" applyFont="1"/>
    <xf numFmtId="49" fontId="5" fillId="0" borderId="0" xfId="0" applyNumberFormat="1"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vertical="center"/>
    </xf>
    <xf numFmtId="0" fontId="5" fillId="0" borderId="18" xfId="0" applyFont="1" applyBorder="1" applyAlignment="1">
      <alignment horizontal="left" vertical="center"/>
    </xf>
    <xf numFmtId="0" fontId="5" fillId="0" borderId="0" xfId="0" applyFont="1" applyAlignment="1">
      <alignment vertical="center"/>
    </xf>
    <xf numFmtId="0" fontId="1" fillId="0" borderId="0" xfId="0" applyFont="1" applyAlignment="1">
      <alignment vertical="center"/>
    </xf>
    <xf numFmtId="0" fontId="5"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Border="1" applyAlignment="1">
      <alignment vertical="center"/>
    </xf>
    <xf numFmtId="0" fontId="5" fillId="0" borderId="0" xfId="0" applyFont="1"/>
    <xf numFmtId="0" fontId="1" fillId="0" borderId="1" xfId="0" applyFont="1" applyBorder="1" applyAlignment="1">
      <alignment vertical="center"/>
    </xf>
    <xf numFmtId="0" fontId="1" fillId="0" borderId="1" xfId="0" applyFont="1" applyBorder="1" applyAlignment="1">
      <alignment horizontal="left" vertical="center"/>
    </xf>
    <xf numFmtId="0" fontId="1" fillId="0" borderId="18" xfId="0" applyFont="1" applyBorder="1" applyAlignment="1">
      <alignment vertical="center"/>
    </xf>
    <xf numFmtId="0" fontId="1" fillId="0" borderId="19"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8" xfId="0" applyFont="1" applyBorder="1" applyAlignment="1">
      <alignment horizontal="center" vertical="center" wrapText="1"/>
    </xf>
    <xf numFmtId="0" fontId="1" fillId="3" borderId="13"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7" fillId="3" borderId="16" xfId="0" applyFont="1" applyFill="1" applyBorder="1" applyAlignment="1">
      <alignment horizontal="right" vertical="center"/>
    </xf>
    <xf numFmtId="0" fontId="7" fillId="3" borderId="17" xfId="0" applyFont="1" applyFill="1" applyBorder="1" applyAlignment="1">
      <alignment horizontal="right" vertical="center"/>
    </xf>
    <xf numFmtId="0" fontId="7" fillId="3" borderId="9" xfId="0" applyFont="1" applyFill="1" applyBorder="1" applyAlignment="1">
      <alignment vertical="center"/>
    </xf>
    <xf numFmtId="0" fontId="1" fillId="0" borderId="0" xfId="0" applyFont="1" applyBorder="1" applyAlignment="1">
      <alignment horizontal="center" vertical="center" wrapText="1"/>
    </xf>
    <xf numFmtId="0" fontId="1" fillId="0" borderId="20" xfId="0" applyFont="1" applyBorder="1" applyAlignment="1">
      <alignment horizontal="center" vertical="center" wrapText="1"/>
    </xf>
    <xf numFmtId="0" fontId="7" fillId="3" borderId="15" xfId="0" applyFont="1" applyFill="1" applyBorder="1" applyAlignment="1">
      <alignment horizontal="right" vertical="center"/>
    </xf>
    <xf numFmtId="0" fontId="1" fillId="0" borderId="1" xfId="0" applyFont="1" applyBorder="1" applyAlignment="1">
      <alignment horizontal="center" vertical="center" wrapText="1"/>
    </xf>
    <xf numFmtId="0" fontId="1" fillId="0" borderId="11" xfId="0" applyFont="1" applyBorder="1" applyAlignment="1">
      <alignment horizontal="center" vertical="center" wrapText="1"/>
    </xf>
    <xf numFmtId="49" fontId="9" fillId="0" borderId="0" xfId="0" applyNumberFormat="1" applyFont="1" applyBorder="1" applyAlignment="1">
      <alignment horizontal="left" vertical="center"/>
    </xf>
    <xf numFmtId="0" fontId="3" fillId="0" borderId="0" xfId="0" applyFont="1" applyAlignment="1">
      <alignment vertical="center"/>
    </xf>
    <xf numFmtId="0" fontId="10" fillId="0" borderId="0" xfId="0" applyFont="1" applyBorder="1" applyAlignment="1">
      <alignment horizontal="left" vertical="center"/>
    </xf>
    <xf numFmtId="0" fontId="1" fillId="0" borderId="0" xfId="0" applyNumberFormat="1" applyFont="1" applyBorder="1" applyAlignment="1">
      <alignment horizontal="left" vertical="center"/>
    </xf>
    <xf numFmtId="0" fontId="9" fillId="0" borderId="0" xfId="0" applyFont="1" applyAlignment="1">
      <alignment vertical="center"/>
    </xf>
    <xf numFmtId="0" fontId="1" fillId="0" borderId="19" xfId="0" applyFont="1" applyBorder="1" applyAlignment="1">
      <alignment vertical="center"/>
    </xf>
    <xf numFmtId="0" fontId="11" fillId="0" borderId="1" xfId="0" applyFont="1" applyFill="1" applyBorder="1" applyAlignment="1" applyProtection="1">
      <alignment vertical="center" wrapText="1"/>
    </xf>
    <xf numFmtId="0" fontId="12" fillId="0" borderId="0" xfId="0" applyFont="1" applyFill="1" applyAlignment="1" applyProtection="1">
      <alignment vertical="center" wrapText="1"/>
    </xf>
    <xf numFmtId="0" fontId="12" fillId="0" borderId="0" xfId="0" applyFont="1" applyFill="1" applyAlignment="1" applyProtection="1">
      <alignment vertical="center"/>
    </xf>
    <xf numFmtId="0" fontId="5" fillId="0" borderId="0" xfId="0" applyFont="1" applyBorder="1" applyAlignment="1">
      <alignment horizontal="centerContinuous" vertical="center"/>
    </xf>
    <xf numFmtId="0" fontId="5" fillId="0" borderId="0" xfId="0" applyFont="1" applyBorder="1" applyAlignment="1">
      <alignment horizontal="left" vertical="center" wrapText="1"/>
    </xf>
    <xf numFmtId="17" fontId="0" fillId="0" borderId="0" xfId="0" applyNumberFormat="1"/>
    <xf numFmtId="0" fontId="1" fillId="0" borderId="21" xfId="0" applyFont="1" applyBorder="1" applyAlignment="1">
      <alignment horizontal="center" vertical="center" wrapText="1"/>
    </xf>
    <xf numFmtId="0" fontId="1" fillId="0" borderId="12" xfId="0" applyFont="1" applyBorder="1" applyAlignment="1">
      <alignment horizontal="center" vertical="center" wrapText="1"/>
    </xf>
    <xf numFmtId="0" fontId="1" fillId="2" borderId="2"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3" borderId="23" xfId="0" applyFont="1" applyFill="1" applyBorder="1" applyAlignment="1">
      <alignment horizontal="centerContinuous" vertical="center"/>
    </xf>
    <xf numFmtId="0" fontId="1" fillId="3" borderId="24" xfId="0" applyFont="1" applyFill="1" applyBorder="1" applyAlignment="1">
      <alignment horizontal="centerContinuous" vertical="center"/>
    </xf>
    <xf numFmtId="0" fontId="1" fillId="3" borderId="25" xfId="0" applyFont="1" applyFill="1" applyBorder="1" applyAlignment="1">
      <alignment horizontal="centerContinuous" vertical="center"/>
    </xf>
    <xf numFmtId="14" fontId="5" fillId="0" borderId="0" xfId="0" applyNumberFormat="1" applyFont="1" applyBorder="1" applyAlignment="1">
      <alignment horizontal="centerContinuous" vertical="center"/>
    </xf>
    <xf numFmtId="0" fontId="1" fillId="4" borderId="13" xfId="0" applyFont="1" applyFill="1" applyBorder="1" applyAlignment="1">
      <alignment horizontal="left" vertical="center" wrapText="1"/>
    </xf>
    <xf numFmtId="0" fontId="1" fillId="4" borderId="5" xfId="0" applyFont="1" applyFill="1" applyBorder="1" applyAlignment="1">
      <alignment horizontal="left" vertical="center" wrapText="1"/>
    </xf>
    <xf numFmtId="0" fontId="1" fillId="4" borderId="6" xfId="0" applyFont="1" applyFill="1" applyBorder="1" applyAlignment="1">
      <alignment horizontal="left" vertical="center" wrapText="1"/>
    </xf>
    <xf numFmtId="0" fontId="1" fillId="4" borderId="7" xfId="0" applyFont="1" applyFill="1" applyBorder="1" applyAlignment="1">
      <alignment horizontal="left" vertical="center" wrapText="1"/>
    </xf>
    <xf numFmtId="0" fontId="1" fillId="4" borderId="1" xfId="0" applyFont="1" applyFill="1" applyBorder="1" applyAlignment="1">
      <alignment horizontal="left" vertical="center" wrapText="1"/>
    </xf>
    <xf numFmtId="0" fontId="1" fillId="4" borderId="8" xfId="0" applyFont="1" applyFill="1" applyBorder="1" applyAlignment="1">
      <alignment horizontal="left" vertical="center" wrapText="1"/>
    </xf>
    <xf numFmtId="0" fontId="5" fillId="4" borderId="7" xfId="0" applyFont="1" applyFill="1" applyBorder="1" applyAlignment="1">
      <alignment horizontal="left" vertical="center" wrapText="1"/>
    </xf>
    <xf numFmtId="0" fontId="5" fillId="4" borderId="1" xfId="0" applyFont="1" applyFill="1" applyBorder="1" applyAlignment="1">
      <alignment horizontal="left" vertical="center" wrapText="1"/>
    </xf>
    <xf numFmtId="0" fontId="5" fillId="4" borderId="8" xfId="0" applyFont="1" applyFill="1" applyBorder="1" applyAlignment="1">
      <alignment vertical="center" wrapText="1"/>
    </xf>
    <xf numFmtId="0" fontId="5" fillId="0" borderId="1" xfId="0" applyFont="1" applyBorder="1" applyAlignment="1" applyProtection="1">
      <alignment horizontal="left" vertical="center" wrapText="1"/>
      <protection locked="0"/>
    </xf>
    <xf numFmtId="0" fontId="5" fillId="0" borderId="1" xfId="0" applyFont="1" applyBorder="1" applyAlignment="1" applyProtection="1">
      <alignment horizontal="center" vertical="center" wrapText="1"/>
      <protection locked="0"/>
    </xf>
    <xf numFmtId="0" fontId="5" fillId="0" borderId="0" xfId="0" applyFont="1" applyAlignment="1" applyProtection="1">
      <alignment vertical="center"/>
      <protection locked="0"/>
    </xf>
    <xf numFmtId="0" fontId="5" fillId="0" borderId="7" xfId="0" applyFont="1" applyBorder="1" applyAlignment="1" applyProtection="1">
      <alignment horizontal="left" vertical="center" wrapText="1"/>
      <protection locked="0"/>
    </xf>
    <xf numFmtId="4" fontId="5" fillId="0" borderId="1" xfId="0" applyNumberFormat="1" applyFont="1" applyBorder="1" applyAlignment="1" applyProtection="1">
      <alignment vertical="center" wrapText="1"/>
      <protection locked="0"/>
    </xf>
    <xf numFmtId="0" fontId="5" fillId="0" borderId="1" xfId="0" applyFont="1" applyBorder="1" applyProtection="1">
      <protection locked="0"/>
    </xf>
    <xf numFmtId="14" fontId="5" fillId="0" borderId="1" xfId="0" applyNumberFormat="1" applyFont="1" applyBorder="1" applyProtection="1">
      <protection locked="0"/>
    </xf>
    <xf numFmtId="0" fontId="14" fillId="0" borderId="7" xfId="0" applyFont="1" applyBorder="1" applyAlignment="1" applyProtection="1">
      <alignment horizontal="left" vertical="center" wrapText="1"/>
      <protection locked="0"/>
    </xf>
    <xf numFmtId="0" fontId="14" fillId="0" borderId="1" xfId="0" applyFont="1" applyBorder="1" applyAlignment="1" applyProtection="1">
      <alignment horizontal="center" vertical="center" wrapText="1"/>
      <protection locked="0"/>
    </xf>
    <xf numFmtId="0"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center" wrapText="1"/>
      <protection locked="0"/>
    </xf>
    <xf numFmtId="2" fontId="15" fillId="0" borderId="1" xfId="0" applyNumberFormat="1" applyFont="1" applyBorder="1" applyAlignment="1" applyProtection="1">
      <alignment horizontal="center" vertical="center" wrapText="1"/>
      <protection locked="0"/>
    </xf>
    <xf numFmtId="4" fontId="14" fillId="0" borderId="1" xfId="0" applyNumberFormat="1" applyFont="1" applyBorder="1" applyAlignment="1" applyProtection="1">
      <alignment horizontal="center" vertical="center" wrapText="1"/>
      <protection locked="0"/>
    </xf>
    <xf numFmtId="4" fontId="15" fillId="0" borderId="1" xfId="0" applyNumberFormat="1" applyFont="1" applyBorder="1" applyAlignment="1" applyProtection="1">
      <alignment horizontal="center" vertical="center" wrapText="1"/>
      <protection locked="0"/>
    </xf>
    <xf numFmtId="0" fontId="5" fillId="4" borderId="18" xfId="0" applyFont="1" applyFill="1" applyBorder="1" applyAlignment="1" applyProtection="1">
      <alignment horizontal="center" vertical="center" wrapText="1"/>
      <protection locked="0"/>
    </xf>
    <xf numFmtId="0" fontId="11" fillId="0" borderId="3" xfId="0" applyFont="1" applyFill="1" applyBorder="1" applyAlignment="1" applyProtection="1">
      <alignment vertical="center" wrapText="1"/>
    </xf>
    <xf numFmtId="0" fontId="0" fillId="6" borderId="0" xfId="0" applyFill="1"/>
    <xf numFmtId="0" fontId="5" fillId="0" borderId="0" xfId="0" applyFont="1" applyBorder="1" applyAlignment="1">
      <alignment horizontal="center" vertical="center"/>
    </xf>
    <xf numFmtId="0" fontId="1" fillId="0" borderId="0" xfId="0" applyFont="1" applyBorder="1" applyAlignment="1">
      <alignment horizontal="center" vertical="center"/>
    </xf>
    <xf numFmtId="0" fontId="12" fillId="0" borderId="0" xfId="0" applyFont="1" applyFill="1" applyAlignment="1" applyProtection="1">
      <alignment horizontal="center" vertical="center"/>
    </xf>
    <xf numFmtId="0" fontId="11" fillId="0" borderId="1" xfId="0" applyFont="1" applyFill="1" applyBorder="1" applyAlignment="1" applyProtection="1">
      <alignment horizontal="center" vertical="center" wrapText="1"/>
    </xf>
    <xf numFmtId="14" fontId="5" fillId="0" borderId="0" xfId="0" applyNumberFormat="1" applyFont="1" applyBorder="1" applyAlignment="1">
      <alignment horizontal="center" vertical="center"/>
    </xf>
    <xf numFmtId="0" fontId="11" fillId="7" borderId="19" xfId="0" applyFont="1" applyFill="1" applyBorder="1" applyAlignment="1" applyProtection="1">
      <alignment horizontal="centerContinuous" vertical="center" wrapText="1"/>
    </xf>
    <xf numFmtId="0" fontId="11" fillId="7" borderId="3" xfId="0" applyFont="1" applyFill="1" applyBorder="1" applyAlignment="1" applyProtection="1">
      <alignment horizontal="centerContinuous" vertical="center" wrapText="1"/>
    </xf>
    <xf numFmtId="0" fontId="11" fillId="7" borderId="1" xfId="0" applyFont="1" applyFill="1" applyBorder="1" applyAlignment="1" applyProtection="1">
      <alignment horizontal="centerContinuous" vertical="center" wrapText="1"/>
    </xf>
    <xf numFmtId="0" fontId="11" fillId="7" borderId="1" xfId="0" applyFont="1" applyFill="1" applyBorder="1" applyAlignment="1" applyProtection="1">
      <alignment horizontal="left" vertical="center" wrapText="1"/>
    </xf>
    <xf numFmtId="0" fontId="5" fillId="0" borderId="18" xfId="0" applyFont="1" applyBorder="1" applyAlignment="1">
      <alignment horizontal="left" vertical="center" wrapText="1"/>
    </xf>
    <xf numFmtId="0" fontId="12" fillId="0" borderId="20" xfId="0" applyFont="1" applyFill="1" applyBorder="1" applyAlignment="1" applyProtection="1">
      <alignment horizontal="center" vertical="center" wrapText="1"/>
    </xf>
    <xf numFmtId="0" fontId="5" fillId="0" borderId="3" xfId="0" applyFont="1" applyBorder="1" applyAlignment="1" applyProtection="1">
      <alignment horizontal="left" vertical="center" wrapText="1"/>
      <protection locked="0"/>
    </xf>
    <xf numFmtId="4" fontId="5" fillId="0" borderId="1" xfId="0" applyNumberFormat="1" applyFont="1" applyFill="1" applyBorder="1" applyAlignment="1" applyProtection="1">
      <alignment vertical="center" wrapText="1"/>
      <protection locked="0"/>
    </xf>
    <xf numFmtId="0" fontId="5" fillId="0" borderId="1" xfId="0" applyFont="1" applyBorder="1" applyAlignment="1" applyProtection="1">
      <alignment horizontal="right" vertical="center" wrapText="1"/>
      <protection locked="0"/>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vertical="center" wrapText="1"/>
    </xf>
    <xf numFmtId="0" fontId="16" fillId="2" borderId="9" xfId="0" applyFont="1" applyFill="1" applyBorder="1" applyAlignment="1" applyProtection="1">
      <alignment horizontal="right" vertical="center" wrapText="1"/>
    </xf>
    <xf numFmtId="0" fontId="5" fillId="0" borderId="0" xfId="0" applyFont="1" applyAlignment="1" applyProtection="1">
      <alignment vertical="center"/>
    </xf>
    <xf numFmtId="0" fontId="1" fillId="0" borderId="0" xfId="0" applyFont="1" applyAlignment="1" applyProtection="1">
      <alignment vertical="center"/>
    </xf>
    <xf numFmtId="0" fontId="1" fillId="0" borderId="0"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1" xfId="0" applyFont="1" applyBorder="1" applyAlignment="1" applyProtection="1">
      <alignment horizontal="center" vertical="center" wrapText="1"/>
    </xf>
    <xf numFmtId="0" fontId="1" fillId="0" borderId="0" xfId="0" applyFont="1" applyBorder="1" applyAlignment="1" applyProtection="1">
      <alignment vertical="center"/>
    </xf>
    <xf numFmtId="0" fontId="5" fillId="0" borderId="0" xfId="0" applyFont="1" applyBorder="1" applyAlignment="1" applyProtection="1">
      <alignment vertical="center"/>
    </xf>
    <xf numFmtId="0" fontId="1" fillId="0" borderId="1" xfId="0" applyFont="1" applyBorder="1" applyAlignment="1" applyProtection="1">
      <alignment vertical="center"/>
    </xf>
    <xf numFmtId="0" fontId="1" fillId="0" borderId="1" xfId="0" applyFont="1" applyBorder="1" applyAlignment="1" applyProtection="1">
      <alignment horizontal="left" vertical="center"/>
    </xf>
    <xf numFmtId="0" fontId="1" fillId="0" borderId="20" xfId="0" applyFont="1" applyBorder="1" applyAlignment="1" applyProtection="1">
      <alignment horizontal="center" vertical="center" wrapText="1"/>
    </xf>
    <xf numFmtId="0" fontId="5" fillId="0" borderId="0" xfId="0" applyFont="1" applyAlignment="1" applyProtection="1">
      <alignment horizontal="center" vertical="center"/>
    </xf>
    <xf numFmtId="0" fontId="1" fillId="0" borderId="22" xfId="0" applyFont="1" applyBorder="1" applyAlignment="1" applyProtection="1">
      <alignment horizontal="center" vertical="center" wrapText="1"/>
    </xf>
    <xf numFmtId="0" fontId="1" fillId="0" borderId="18" xfId="0" applyFont="1" applyBorder="1" applyAlignment="1" applyProtection="1">
      <alignment horizontal="center" vertical="center" wrapText="1"/>
    </xf>
    <xf numFmtId="0" fontId="1" fillId="0" borderId="19" xfId="0" applyFont="1" applyBorder="1" applyAlignment="1" applyProtection="1">
      <alignment horizontal="center" vertical="center" wrapText="1"/>
    </xf>
    <xf numFmtId="0" fontId="1" fillId="0" borderId="3" xfId="0" applyFont="1" applyBorder="1" applyAlignment="1" applyProtection="1">
      <alignment horizontal="center" vertical="center" wrapText="1"/>
    </xf>
    <xf numFmtId="0" fontId="1" fillId="0" borderId="0" xfId="0" applyFont="1" applyAlignment="1" applyProtection="1">
      <alignment horizontal="center" vertical="center" wrapText="1"/>
    </xf>
    <xf numFmtId="0" fontId="1" fillId="0" borderId="18" xfId="0" applyFont="1" applyBorder="1" applyAlignment="1" applyProtection="1">
      <alignment vertical="center"/>
    </xf>
    <xf numFmtId="0" fontId="3" fillId="0" borderId="0" xfId="0" applyFont="1" applyAlignment="1" applyProtection="1">
      <alignment vertical="center"/>
    </xf>
    <xf numFmtId="0" fontId="10" fillId="0" borderId="0" xfId="0" applyFont="1" applyBorder="1" applyAlignment="1" applyProtection="1">
      <alignment horizontal="left" vertical="center"/>
    </xf>
    <xf numFmtId="0" fontId="3" fillId="0" borderId="0" xfId="0" applyFont="1" applyAlignment="1" applyProtection="1">
      <alignment horizontal="left" vertical="center"/>
    </xf>
    <xf numFmtId="0" fontId="3" fillId="5" borderId="4" xfId="0" applyFont="1" applyFill="1" applyBorder="1" applyAlignment="1" applyProtection="1">
      <alignment horizontal="center" vertical="center" wrapText="1"/>
    </xf>
    <xf numFmtId="0" fontId="16" fillId="2" borderId="14" xfId="0" applyFont="1" applyFill="1" applyBorder="1" applyAlignment="1" applyProtection="1">
      <alignment horizontal="right" vertical="center" wrapText="1"/>
    </xf>
    <xf numFmtId="2" fontId="16" fillId="4" borderId="9" xfId="0" applyNumberFormat="1" applyFont="1" applyFill="1" applyBorder="1" applyAlignment="1" applyProtection="1">
      <alignment vertical="center" wrapText="1"/>
    </xf>
    <xf numFmtId="0" fontId="2" fillId="0" borderId="0" xfId="0" applyFont="1" applyAlignment="1" applyProtection="1">
      <alignment vertical="center"/>
    </xf>
    <xf numFmtId="0" fontId="5" fillId="0" borderId="0" xfId="0" applyFont="1" applyAlignment="1" applyProtection="1">
      <alignment horizontal="left" vertical="center"/>
    </xf>
    <xf numFmtId="0" fontId="1" fillId="0" borderId="0" xfId="0" applyNumberFormat="1" applyFont="1" applyBorder="1" applyAlignment="1" applyProtection="1">
      <alignment horizontal="left" vertical="center"/>
    </xf>
    <xf numFmtId="0" fontId="5" fillId="0" borderId="0" xfId="0" applyFont="1" applyBorder="1" applyAlignment="1" applyProtection="1">
      <alignment horizontal="left" vertical="center"/>
    </xf>
    <xf numFmtId="0" fontId="1" fillId="4" borderId="13" xfId="0" applyFont="1" applyFill="1" applyBorder="1" applyAlignment="1" applyProtection="1">
      <alignment horizontal="left" vertical="center" wrapText="1"/>
    </xf>
    <xf numFmtId="0" fontId="1" fillId="4" borderId="5" xfId="0" applyFont="1" applyFill="1" applyBorder="1" applyAlignment="1" applyProtection="1">
      <alignment horizontal="left" vertical="center" wrapText="1"/>
    </xf>
    <xf numFmtId="0" fontId="1" fillId="4" borderId="6" xfId="0" applyFont="1" applyFill="1" applyBorder="1" applyAlignment="1" applyProtection="1">
      <alignment horizontal="left" vertical="center" wrapText="1"/>
    </xf>
    <xf numFmtId="0" fontId="1" fillId="4" borderId="7" xfId="0" applyFont="1" applyFill="1" applyBorder="1" applyAlignment="1" applyProtection="1">
      <alignment horizontal="left" vertical="center" wrapText="1"/>
    </xf>
    <xf numFmtId="0" fontId="1" fillId="4" borderId="1" xfId="0" applyFont="1" applyFill="1" applyBorder="1" applyAlignment="1" applyProtection="1">
      <alignment horizontal="left" vertical="center" wrapText="1"/>
    </xf>
    <xf numFmtId="0" fontId="1" fillId="4" borderId="8" xfId="0" applyFont="1" applyFill="1" applyBorder="1" applyAlignment="1" applyProtection="1">
      <alignment horizontal="left" vertical="center" wrapText="1"/>
    </xf>
    <xf numFmtId="0" fontId="5" fillId="4" borderId="7" xfId="0" applyFont="1" applyFill="1" applyBorder="1" applyAlignment="1" applyProtection="1">
      <alignment horizontal="left" vertical="center" wrapText="1"/>
    </xf>
    <xf numFmtId="0" fontId="5" fillId="4" borderId="1" xfId="0" applyFont="1" applyFill="1" applyBorder="1" applyAlignment="1" applyProtection="1">
      <alignment horizontal="left" vertical="center" wrapText="1"/>
    </xf>
    <xf numFmtId="0" fontId="5" fillId="4" borderId="8" xfId="0" applyFont="1" applyFill="1" applyBorder="1" applyAlignment="1" applyProtection="1">
      <alignment vertical="center" wrapText="1"/>
    </xf>
    <xf numFmtId="0" fontId="1" fillId="4" borderId="14" xfId="0" applyFont="1" applyFill="1" applyBorder="1" applyAlignment="1" applyProtection="1">
      <alignment horizontal="left" vertical="center" wrapText="1"/>
    </xf>
    <xf numFmtId="0" fontId="7" fillId="4" borderId="9" xfId="0" applyFont="1" applyFill="1" applyBorder="1" applyAlignment="1" applyProtection="1">
      <alignment horizontal="right" vertical="center" wrapText="1"/>
    </xf>
    <xf numFmtId="0" fontId="7" fillId="4" borderId="10" xfId="0" applyFont="1" applyFill="1" applyBorder="1" applyAlignment="1" applyProtection="1">
      <alignment horizontal="right" vertical="center" wrapText="1"/>
    </xf>
    <xf numFmtId="49" fontId="5" fillId="0" borderId="0" xfId="0" applyNumberFormat="1" applyFont="1" applyBorder="1" applyAlignment="1" applyProtection="1">
      <alignment horizontal="left" vertical="center"/>
    </xf>
    <xf numFmtId="0" fontId="5" fillId="0" borderId="0" xfId="0" applyFont="1" applyBorder="1" applyAlignment="1" applyProtection="1">
      <alignment horizontal="left" vertical="center" wrapText="1"/>
    </xf>
    <xf numFmtId="0" fontId="5" fillId="0" borderId="18" xfId="0" applyFont="1" applyBorder="1" applyAlignment="1" applyProtection="1">
      <alignment horizontal="left" vertical="center"/>
    </xf>
    <xf numFmtId="14" fontId="5" fillId="0" borderId="0" xfId="0" applyNumberFormat="1" applyFont="1" applyBorder="1" applyAlignment="1" applyProtection="1">
      <alignment horizontal="centerContinuous" vertical="center"/>
    </xf>
    <xf numFmtId="0" fontId="9" fillId="0" borderId="0" xfId="0" applyFont="1" applyAlignment="1" applyProtection="1">
      <alignment vertical="center"/>
    </xf>
    <xf numFmtId="0" fontId="5" fillId="0" borderId="0" xfId="0" applyFont="1" applyBorder="1" applyAlignment="1" applyProtection="1">
      <alignment horizontal="centerContinuous" vertical="center"/>
    </xf>
    <xf numFmtId="0" fontId="1" fillId="8" borderId="1" xfId="0" applyFont="1" applyFill="1" applyBorder="1" applyAlignment="1" applyProtection="1">
      <alignment horizontal="left" vertical="center"/>
      <protection locked="0"/>
    </xf>
    <xf numFmtId="0" fontId="1" fillId="8" borderId="18" xfId="0" applyFont="1" applyFill="1" applyBorder="1" applyAlignment="1" applyProtection="1">
      <alignment horizontal="center" vertical="center" wrapText="1"/>
      <protection locked="0"/>
    </xf>
    <xf numFmtId="0" fontId="1" fillId="8" borderId="19" xfId="0" applyFont="1" applyFill="1" applyBorder="1" applyAlignment="1" applyProtection="1">
      <alignment horizontal="center" vertical="center" wrapText="1"/>
      <protection locked="0"/>
    </xf>
    <xf numFmtId="0" fontId="1" fillId="8" borderId="3" xfId="0" applyFont="1" applyFill="1" applyBorder="1" applyAlignment="1" applyProtection="1">
      <alignment horizontal="center" vertical="center" wrapText="1"/>
      <protection locked="0"/>
    </xf>
    <xf numFmtId="0" fontId="1" fillId="8" borderId="1" xfId="0" applyFont="1" applyFill="1" applyBorder="1" applyAlignment="1" applyProtection="1">
      <alignment horizontal="center" vertical="center" wrapText="1"/>
      <protection locked="0"/>
    </xf>
    <xf numFmtId="14" fontId="5" fillId="8" borderId="18" xfId="0" applyNumberFormat="1" applyFont="1" applyFill="1" applyBorder="1" applyAlignment="1" applyProtection="1">
      <alignment horizontal="center" vertical="center"/>
      <protection locked="0"/>
    </xf>
    <xf numFmtId="14" fontId="5" fillId="8" borderId="3" xfId="0" applyNumberFormat="1" applyFont="1" applyFill="1" applyBorder="1" applyAlignment="1" applyProtection="1">
      <alignment horizontal="center" vertical="center"/>
      <protection locked="0"/>
    </xf>
    <xf numFmtId="0" fontId="14" fillId="0" borderId="3" xfId="0" applyFont="1" applyBorder="1" applyAlignment="1" applyProtection="1">
      <alignment vertical="center" wrapText="1"/>
      <protection locked="0"/>
    </xf>
    <xf numFmtId="0" fontId="1" fillId="9" borderId="1" xfId="0" applyFont="1" applyFill="1" applyBorder="1" applyAlignment="1" applyProtection="1">
      <alignment horizontal="center" vertical="center" wrapText="1"/>
      <protection locked="0"/>
    </xf>
    <xf numFmtId="0" fontId="1" fillId="9" borderId="18" xfId="0" applyFont="1" applyFill="1" applyBorder="1" applyAlignment="1" applyProtection="1">
      <alignment vertical="center"/>
      <protection locked="0"/>
    </xf>
    <xf numFmtId="0" fontId="1" fillId="9" borderId="3" xfId="0" applyFont="1" applyFill="1" applyBorder="1" applyAlignment="1" applyProtection="1">
      <alignment horizontal="left" vertical="center"/>
      <protection locked="0"/>
    </xf>
    <xf numFmtId="0" fontId="1" fillId="9" borderId="19" xfId="0" applyFont="1" applyFill="1" applyBorder="1" applyAlignment="1" applyProtection="1">
      <alignment horizontal="center" vertical="center"/>
      <protection locked="0"/>
    </xf>
    <xf numFmtId="14" fontId="5" fillId="9" borderId="18" xfId="0" applyNumberFormat="1" applyFont="1" applyFill="1" applyBorder="1" applyAlignment="1" applyProtection="1">
      <alignment horizontal="center" vertical="center"/>
      <protection locked="0"/>
    </xf>
    <xf numFmtId="14" fontId="5" fillId="9" borderId="3" xfId="0" applyNumberFormat="1" applyFont="1" applyFill="1" applyBorder="1" applyAlignment="1" applyProtection="1">
      <alignment horizontal="center" vertical="center"/>
      <protection locked="0"/>
    </xf>
    <xf numFmtId="0" fontId="1" fillId="0" borderId="11" xfId="0" applyFont="1" applyBorder="1" applyAlignment="1">
      <alignment horizontal="left" vertical="center"/>
    </xf>
    <xf numFmtId="0" fontId="1" fillId="9" borderId="1" xfId="0" applyFont="1" applyFill="1" applyBorder="1" applyAlignment="1">
      <alignment horizontal="center" vertical="center" wrapText="1"/>
    </xf>
    <xf numFmtId="0" fontId="1" fillId="9" borderId="3" xfId="0" applyFont="1" applyFill="1" applyBorder="1" applyAlignment="1">
      <alignment horizontal="left" vertical="center"/>
    </xf>
    <xf numFmtId="0" fontId="1" fillId="9" borderId="19" xfId="0" applyFont="1" applyFill="1" applyBorder="1" applyAlignment="1">
      <alignment horizontal="center" vertical="center" wrapText="1"/>
    </xf>
    <xf numFmtId="0" fontId="1" fillId="9" borderId="3" xfId="0" applyFont="1" applyFill="1" applyBorder="1" applyAlignment="1">
      <alignment horizontal="center" vertical="center" wrapText="1"/>
    </xf>
    <xf numFmtId="0" fontId="1" fillId="0" borderId="0" xfId="0" applyFont="1" applyFill="1" applyBorder="1" applyAlignment="1" applyProtection="1">
      <alignment horizontal="left" vertical="center"/>
      <protection locked="0"/>
    </xf>
    <xf numFmtId="0" fontId="1" fillId="0" borderId="3" xfId="0" applyFont="1" applyBorder="1" applyAlignment="1">
      <alignment vertical="center"/>
    </xf>
    <xf numFmtId="0" fontId="5" fillId="0" borderId="19" xfId="0" applyFont="1" applyBorder="1" applyAlignment="1" applyProtection="1">
      <alignment horizontal="center" vertical="center" wrapText="1"/>
      <protection locked="0"/>
    </xf>
    <xf numFmtId="0" fontId="1" fillId="0" borderId="26" xfId="0" applyFont="1" applyFill="1" applyBorder="1" applyAlignment="1">
      <alignment horizontal="center" vertical="center" wrapText="1"/>
    </xf>
    <xf numFmtId="0" fontId="5" fillId="0" borderId="26" xfId="0" applyFont="1" applyFill="1" applyBorder="1" applyAlignment="1" applyProtection="1">
      <alignment horizontal="center" vertical="center" wrapText="1"/>
      <protection locked="0"/>
    </xf>
    <xf numFmtId="0" fontId="1" fillId="0" borderId="0"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3" borderId="27" xfId="0" applyFont="1" applyFill="1" applyBorder="1" applyAlignment="1">
      <alignment horizontal="center" vertical="center" wrapText="1"/>
    </xf>
    <xf numFmtId="0" fontId="14" fillId="0" borderId="3" xfId="0" applyFont="1" applyBorder="1" applyAlignment="1" applyProtection="1">
      <alignment horizontal="left" vertical="center" wrapText="1"/>
      <protection locked="0"/>
    </xf>
    <xf numFmtId="0" fontId="1" fillId="0" borderId="19" xfId="0" applyFont="1" applyBorder="1" applyAlignment="1" applyProtection="1">
      <alignment vertical="center"/>
    </xf>
    <xf numFmtId="0" fontId="5" fillId="0" borderId="3" xfId="0" applyFont="1" applyBorder="1" applyAlignment="1" applyProtection="1">
      <alignment horizontal="left" vertical="center"/>
    </xf>
    <xf numFmtId="14" fontId="5" fillId="8" borderId="18" xfId="0" applyNumberFormat="1" applyFont="1" applyFill="1" applyBorder="1" applyAlignment="1" applyProtection="1">
      <alignment horizontal="centerContinuous" vertical="center"/>
      <protection locked="0"/>
    </xf>
    <xf numFmtId="14" fontId="5" fillId="8" borderId="3" xfId="0" applyNumberFormat="1" applyFont="1" applyFill="1" applyBorder="1" applyAlignment="1" applyProtection="1">
      <alignment horizontal="centerContinuous" vertical="center"/>
      <protection locked="0"/>
    </xf>
    <xf numFmtId="14" fontId="5" fillId="8" borderId="18" xfId="0" applyNumberFormat="1" applyFont="1" applyFill="1" applyBorder="1" applyAlignment="1" applyProtection="1">
      <alignment vertical="center"/>
      <protection locked="0"/>
    </xf>
    <xf numFmtId="14" fontId="5" fillId="8" borderId="3" xfId="0" applyNumberFormat="1" applyFont="1" applyFill="1" applyBorder="1" applyAlignment="1" applyProtection="1">
      <alignment vertical="center"/>
      <protection locked="0"/>
    </xf>
    <xf numFmtId="0" fontId="0" fillId="0" borderId="0" xfId="0" applyFill="1" applyAlignment="1">
      <alignment vertical="center"/>
    </xf>
    <xf numFmtId="0" fontId="0" fillId="0" borderId="0" xfId="0" applyFont="1" applyFill="1" applyAlignment="1">
      <alignment vertical="center"/>
    </xf>
    <xf numFmtId="4" fontId="16" fillId="2" borderId="9" xfId="0" applyNumberFormat="1" applyFont="1" applyFill="1" applyBorder="1" applyAlignment="1" applyProtection="1">
      <alignment horizontal="right" vertical="center" wrapText="1"/>
    </xf>
    <xf numFmtId="0" fontId="14" fillId="0" borderId="3" xfId="0" applyFont="1" applyBorder="1" applyAlignment="1" applyProtection="1">
      <alignment horizontal="center" vertical="center" wrapText="1"/>
      <protection locked="0"/>
    </xf>
    <xf numFmtId="4" fontId="14" fillId="4" borderId="18" xfId="0" applyNumberFormat="1" applyFont="1" applyFill="1" applyBorder="1" applyAlignment="1" applyProtection="1">
      <alignment horizontal="center" vertical="center" wrapText="1"/>
    </xf>
    <xf numFmtId="0" fontId="11" fillId="0" borderId="3" xfId="0" applyFont="1" applyFill="1" applyBorder="1" applyAlignment="1" applyProtection="1">
      <alignment vertical="center" wrapText="1"/>
      <protection locked="0"/>
    </xf>
    <xf numFmtId="0" fontId="11" fillId="0" borderId="1" xfId="0" applyFont="1" applyFill="1" applyBorder="1" applyAlignment="1" applyProtection="1">
      <alignment vertical="center" wrapText="1"/>
      <protection locked="0"/>
    </xf>
    <xf numFmtId="0" fontId="11" fillId="0" borderId="1" xfId="0" applyFont="1" applyFill="1" applyBorder="1" applyAlignment="1" applyProtection="1">
      <alignment horizontal="center" vertical="center" wrapText="1"/>
      <protection locked="0"/>
    </xf>
    <xf numFmtId="0" fontId="11" fillId="4" borderId="1" xfId="0" applyFont="1" applyFill="1" applyBorder="1" applyAlignment="1" applyProtection="1">
      <alignment horizontal="center" vertical="center" wrapText="1"/>
      <protection locked="0"/>
    </xf>
    <xf numFmtId="0" fontId="11" fillId="4" borderId="18" xfId="0" applyFont="1" applyFill="1" applyBorder="1" applyAlignment="1" applyProtection="1">
      <alignment horizontal="center" vertical="center" wrapText="1"/>
      <protection locked="0"/>
    </xf>
    <xf numFmtId="0" fontId="12" fillId="0" borderId="0" xfId="0" applyFont="1" applyFill="1" applyAlignment="1" applyProtection="1">
      <alignment vertical="center" wrapText="1"/>
      <protection locked="0"/>
    </xf>
    <xf numFmtId="14" fontId="11" fillId="0" borderId="1" xfId="0" applyNumberFormat="1" applyFont="1" applyFill="1" applyBorder="1" applyAlignment="1" applyProtection="1">
      <alignment horizontal="center" vertical="center" wrapText="1"/>
      <protection locked="0"/>
    </xf>
    <xf numFmtId="164" fontId="17" fillId="0" borderId="0" xfId="0" applyNumberFormat="1" applyFont="1" applyFill="1" applyBorder="1" applyAlignment="1" applyProtection="1">
      <alignment horizontal="center" vertical="center"/>
    </xf>
    <xf numFmtId="10" fontId="17" fillId="0" borderId="0" xfId="0" applyNumberFormat="1" applyFont="1" applyFill="1" applyBorder="1" applyAlignment="1" applyProtection="1">
      <alignment horizontal="center" vertical="center"/>
    </xf>
    <xf numFmtId="0" fontId="5" fillId="10" borderId="1" xfId="0" applyFont="1" applyFill="1" applyBorder="1" applyAlignment="1" applyProtection="1">
      <alignment vertical="center" wrapText="1"/>
      <protection locked="0"/>
    </xf>
    <xf numFmtId="0" fontId="11"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1" fillId="7" borderId="19" xfId="0" applyFont="1" applyFill="1" applyBorder="1" applyAlignment="1" applyProtection="1">
      <alignment horizontal="centerContinuous" vertical="center" wrapText="1"/>
      <protection locked="0"/>
    </xf>
    <xf numFmtId="0" fontId="11" fillId="7" borderId="1" xfId="0" applyFont="1" applyFill="1" applyBorder="1" applyAlignment="1" applyProtection="1">
      <alignment horizontal="center" vertical="center" wrapText="1"/>
      <protection locked="0"/>
    </xf>
    <xf numFmtId="0" fontId="12" fillId="0" borderId="3" xfId="0" applyFont="1" applyFill="1" applyBorder="1" applyAlignment="1" applyProtection="1">
      <alignment vertical="center" wrapText="1"/>
      <protection locked="0"/>
    </xf>
    <xf numFmtId="0" fontId="12" fillId="0" borderId="1" xfId="0" applyFont="1" applyFill="1" applyBorder="1" applyAlignment="1" applyProtection="1">
      <alignment vertical="center" wrapText="1"/>
      <protection locked="0"/>
    </xf>
    <xf numFmtId="0" fontId="12" fillId="0" borderId="1" xfId="0" applyFont="1" applyFill="1" applyBorder="1" applyAlignment="1" applyProtection="1">
      <alignment horizontal="center" vertical="center" wrapText="1"/>
      <protection locked="0"/>
    </xf>
    <xf numFmtId="14" fontId="12" fillId="0" borderId="1" xfId="0" applyNumberFormat="1" applyFont="1" applyFill="1" applyBorder="1" applyAlignment="1" applyProtection="1">
      <alignment horizontal="center" vertical="center" wrapText="1"/>
      <protection locked="0"/>
    </xf>
    <xf numFmtId="0" fontId="11" fillId="7" borderId="11" xfId="0" applyFont="1" applyFill="1" applyBorder="1" applyAlignment="1" applyProtection="1">
      <alignment horizontal="centerContinuous" vertical="center" wrapText="1"/>
      <protection locked="0"/>
    </xf>
    <xf numFmtId="0" fontId="5" fillId="0" borderId="0" xfId="0" applyFont="1" applyBorder="1" applyAlignment="1" applyProtection="1">
      <alignment horizontal="center" vertical="center"/>
      <protection locked="0"/>
    </xf>
    <xf numFmtId="0" fontId="7" fillId="3" borderId="15" xfId="0" applyFont="1" applyFill="1" applyBorder="1" applyAlignment="1">
      <alignment vertical="center"/>
    </xf>
    <xf numFmtId="0" fontId="3" fillId="7" borderId="0" xfId="0" applyFont="1" applyFill="1" applyAlignment="1">
      <alignment vertical="center"/>
    </xf>
    <xf numFmtId="0" fontId="5" fillId="7" borderId="0" xfId="0" applyFont="1" applyFill="1" applyAlignment="1">
      <alignment vertical="center"/>
    </xf>
    <xf numFmtId="0" fontId="0" fillId="7" borderId="0" xfId="0" applyFill="1"/>
    <xf numFmtId="0" fontId="10" fillId="7" borderId="0" xfId="0" applyFont="1" applyFill="1" applyBorder="1" applyAlignment="1">
      <alignment horizontal="left" vertical="center"/>
    </xf>
    <xf numFmtId="0" fontId="5" fillId="0" borderId="1" xfId="0" applyFont="1" applyFill="1" applyBorder="1" applyAlignment="1" applyProtection="1">
      <alignment horizontal="left" vertical="center" wrapText="1"/>
      <protection locked="0"/>
    </xf>
    <xf numFmtId="0" fontId="5" fillId="0" borderId="1" xfId="0" applyFont="1" applyFill="1" applyBorder="1" applyAlignment="1" applyProtection="1">
      <alignment horizontal="center" vertical="center" wrapText="1"/>
      <protection locked="0"/>
    </xf>
    <xf numFmtId="0" fontId="5" fillId="0" borderId="7" xfId="0" applyFont="1" applyFill="1" applyBorder="1" applyAlignment="1" applyProtection="1">
      <alignment horizontal="left" vertical="center" wrapText="1"/>
      <protection locked="0"/>
    </xf>
    <xf numFmtId="0" fontId="5" fillId="0" borderId="4" xfId="0" applyFont="1" applyFill="1" applyBorder="1" applyAlignment="1" applyProtection="1">
      <alignment horizontal="left" vertical="center" wrapText="1"/>
      <protection locked="0"/>
    </xf>
    <xf numFmtId="0" fontId="1" fillId="3" borderId="1" xfId="0" applyFont="1" applyFill="1" applyBorder="1" applyAlignment="1">
      <alignment horizontal="center" vertical="center" wrapText="1"/>
    </xf>
    <xf numFmtId="4" fontId="5" fillId="0" borderId="1" xfId="0" applyNumberFormat="1" applyFont="1" applyFill="1" applyBorder="1" applyAlignment="1" applyProtection="1">
      <alignment horizontal="center" vertical="center" wrapText="1"/>
      <protection locked="0"/>
    </xf>
    <xf numFmtId="4" fontId="5" fillId="2" borderId="1" xfId="0" applyNumberFormat="1" applyFont="1" applyFill="1" applyBorder="1" applyAlignment="1" applyProtection="1">
      <alignment horizontal="center" vertical="center" wrapText="1"/>
    </xf>
    <xf numFmtId="0" fontId="1" fillId="9" borderId="19" xfId="0" applyFont="1" applyFill="1" applyBorder="1" applyAlignment="1" applyProtection="1">
      <alignment horizontal="center" vertical="center" wrapText="1"/>
      <protection locked="0"/>
    </xf>
    <xf numFmtId="0" fontId="1" fillId="9" borderId="3" xfId="0" applyFont="1" applyFill="1" applyBorder="1" applyAlignment="1" applyProtection="1">
      <alignment horizontal="center" vertical="center" wrapText="1"/>
      <protection locked="0"/>
    </xf>
    <xf numFmtId="4" fontId="5" fillId="0" borderId="1" xfId="0" applyNumberFormat="1" applyFont="1" applyBorder="1" applyAlignment="1" applyProtection="1">
      <alignment horizontal="right" vertical="center" wrapText="1"/>
      <protection locked="0"/>
    </xf>
  </cellXfs>
  <cellStyles count="2">
    <cellStyle name="Normálna" xfId="0" builtinId="0"/>
    <cellStyle name="normálne_priloha_3a" xfId="1"/>
  </cellStyles>
  <dxfs count="234">
    <dxf>
      <font>
        <b val="0"/>
        <i val="0"/>
        <strike val="0"/>
        <condense val="0"/>
        <extend val="0"/>
        <outline val="0"/>
        <shadow val="0"/>
        <u val="none"/>
        <vertAlign val="baseline"/>
        <sz val="8"/>
        <color auto="1"/>
        <name val="Arial"/>
        <scheme val="none"/>
      </font>
      <numFmt numFmtId="4" formatCode="#,##0.00"/>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style="thin">
          <color indexed="64"/>
        </right>
        <top/>
        <bottom style="thin">
          <color indexed="64"/>
        </bottom>
      </border>
      <protection locked="1" hidden="0"/>
    </dxf>
    <dxf>
      <border outline="0">
        <top style="thin">
          <color indexed="64"/>
        </top>
      </border>
    </dxf>
    <dxf>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bottom/>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style="thin">
          <color indexed="64"/>
        </right>
        <top/>
        <bottom style="thin">
          <color indexed="64"/>
        </bottom>
      </border>
      <protection locked="1" hidden="0"/>
    </dxf>
    <dxf>
      <border outline="0">
        <top style="thin">
          <color indexed="64"/>
        </top>
      </border>
    </dxf>
    <dxf>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bottom/>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bottom/>
      </border>
      <protection locked="1" hidden="0"/>
    </dxf>
    <dxf>
      <font>
        <b/>
        <i val="0"/>
        <strike val="0"/>
        <condense val="0"/>
        <extend val="0"/>
        <outline val="0"/>
        <shadow val="0"/>
        <u val="none"/>
        <vertAlign val="baseline"/>
        <sz val="10"/>
        <color auto="1"/>
        <name val="Calibri"/>
        <scheme val="minor"/>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i val="0"/>
        <strike val="0"/>
        <condense val="0"/>
        <extend val="0"/>
        <outline val="0"/>
        <shadow val="0"/>
        <u val="none"/>
        <vertAlign val="baseline"/>
        <sz val="10"/>
        <color auto="1"/>
        <name val="Calibri"/>
        <scheme val="minor"/>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style="thin">
          <color indexed="64"/>
        </right>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style="thin">
          <color indexed="64"/>
        </right>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8"/>
        <color theme="1"/>
        <name val="Arial"/>
        <scheme val="none"/>
      </font>
      <numFmt numFmtId="4" formatCode="#,##0.00"/>
      <fill>
        <patternFill patternType="solid">
          <fgColor indexed="64"/>
          <bgColor theme="0" tint="-0.14996795556505021"/>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1"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i val="0"/>
        <strike val="0"/>
        <condense val="0"/>
        <extend val="0"/>
        <outline val="0"/>
        <shadow val="0"/>
        <u val="none"/>
        <vertAlign val="baseline"/>
        <sz val="8"/>
        <color theme="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numFmt numFmtId="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numFmt numFmtId="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medium">
          <color indexed="64"/>
        </left>
        <right/>
        <top/>
        <bottom style="thin">
          <color indexed="64"/>
        </bottom>
      </border>
      <protection locked="1" hidden="0"/>
    </dxf>
    <dxf>
      <border outline="0">
        <right style="thin">
          <color indexed="64"/>
        </right>
        <top style="medium">
          <color indexed="64"/>
        </top>
      </border>
    </dxf>
    <dxf>
      <font>
        <b val="0"/>
        <i val="0"/>
        <strike val="0"/>
        <condense val="0"/>
        <extend val="0"/>
        <outline val="0"/>
        <shadow val="0"/>
        <u val="none"/>
        <vertAlign val="baseline"/>
        <sz val="8"/>
        <color theme="1"/>
        <name val="Arial"/>
        <scheme val="none"/>
      </font>
      <alignment horizontal="center" vertical="center"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8"/>
        <color auto="1"/>
        <name val="Arial"/>
        <scheme val="none"/>
      </font>
      <fill>
        <patternFill patternType="solid">
          <fgColor indexed="64"/>
          <bgColor theme="0" tint="-0.1499679555650502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8"/>
        <color auto="1"/>
        <name val="Arial"/>
        <scheme val="none"/>
      </font>
      <numFmt numFmtId="4" formatCode="#,##0.0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numFmt numFmtId="4" formatCode="#,##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numFmt numFmtId="4" formatCode="#,##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border diagonalUp="0" diagonalDown="0" outline="0">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8"/>
        <color auto="1"/>
        <name val="Arial"/>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border outline="0">
        <top style="thin">
          <color indexed="64"/>
        </top>
      </border>
    </dxf>
    <dxf>
      <border outline="0">
        <top style="medium">
          <color indexed="64"/>
        </top>
        <bottom style="thin">
          <color indexed="64"/>
        </bottom>
      </border>
    </dxf>
    <dxf>
      <border outline="0">
        <bottom style="thin">
          <color indexed="64"/>
        </bottom>
      </border>
    </dxf>
    <dxf>
      <font>
        <b/>
        <i val="0"/>
        <strike val="0"/>
        <condense val="0"/>
        <extend val="0"/>
        <outline val="0"/>
        <shadow val="0"/>
        <u val="none"/>
        <vertAlign val="baseline"/>
        <sz val="8"/>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numFmt numFmtId="0" formatCode="General"/>
      <fill>
        <patternFill patternType="solid">
          <fgColor indexed="64"/>
          <bgColor theme="0" tint="-0.14996795556505021"/>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8"/>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numFmt numFmtId="4" formatCode="#,##0.00"/>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numFmt numFmtId="4" formatCode="#,##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numFmt numFmtId="4" formatCode="#,##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numFmt numFmtId="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numFmt numFmtId="4" formatCode="#,##0.00"/>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Arial"/>
        <scheme val="none"/>
      </font>
      <numFmt numFmtId="0" formatCode="General"/>
      <alignment horizontal="left"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outline="0">
        <right style="thin">
          <color indexed="64"/>
        </right>
        <top style="thin">
          <color indexed="64"/>
        </top>
        <bottom style="thin">
          <color indexed="64"/>
        </bottom>
      </border>
    </dxf>
    <dxf>
      <font>
        <b val="0"/>
        <i val="0"/>
        <strike val="0"/>
        <condense val="0"/>
        <extend val="0"/>
        <outline val="0"/>
        <shadow val="0"/>
        <u val="none"/>
        <vertAlign val="baseline"/>
        <sz val="8"/>
        <color auto="1"/>
        <name val="Arial"/>
        <scheme val="none"/>
      </font>
      <alignment horizontal="general" vertical="center" textRotation="0" wrapText="1" indent="0" justifyLastLine="0" shrinkToFit="0" readingOrder="0"/>
      <protection locked="0" hidden="0"/>
    </dxf>
    <dxf>
      <font>
        <b/>
        <i val="0"/>
        <strike val="0"/>
        <condense val="0"/>
        <extend val="0"/>
        <outline val="0"/>
        <shadow val="0"/>
        <u val="none"/>
        <vertAlign val="baseline"/>
        <sz val="8"/>
        <color auto="1"/>
        <name val="Ari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9" defaultPivotStyle="PivotStyleLight16">
    <tableStyle name="Štýl tabuľky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id="2" name="Tabuľka2" displayName="Tabuľka2" ref="A14:Q45" headerRowCount="0" totalsRowShown="0" headerRowDxfId="233" dataDxfId="232" tableBorderDxfId="231">
  <tableColumns count="17">
    <tableColumn id="1" name="Rozpočtová položka" headerRowDxfId="230" dataDxfId="229">
      <calculatedColumnFormula>ROW()-13</calculatedColumnFormula>
    </tableColumn>
    <tableColumn id="17" name="Stĺpec1" headerRowDxfId="228" dataDxfId="227"/>
    <tableColumn id="2" name="Číslo účtovného dokladu" headerRowDxfId="226" dataDxfId="225"/>
    <tableColumn id="3" name="Meno a priezvisko zamestnanca" headerRowDxfId="224" dataDxfId="223"/>
    <tableColumn id="4" name="Mesiac" headerRowDxfId="222" dataDxfId="221"/>
    <tableColumn id="5" name="Náklady na zamestnanca (celková cena práce)" headerRowDxfId="220" dataDxfId="219"/>
    <tableColumn id="6" name="Celkový počet hodín odpracovaných v danom období" headerRowDxfId="218" dataDxfId="217"/>
    <tableColumn id="7" name="Počet hodín odpracovaných na projekte / aktivite" headerRowDxfId="216" dataDxfId="215"/>
    <tableColumn id="8" name="Pracovná pozícia:" headerRowDxfId="214" dataDxfId="213"/>
    <tableColumn id="9" name="Aktivita" headerRowDxfId="212" dataDxfId="211"/>
    <tableColumn id="10" name="Nárokovaná suma" headerRowDxfId="210" dataDxfId="209"/>
    <tableColumn id="11" name="Hrubý príjem" headerRowDxfId="208" dataDxfId="207"/>
    <tableColumn id="12" name="Odvody zamestnávateľa" headerRowDxfId="206" dataDxfId="205"/>
    <tableColumn id="13" name="Čistá mzda" headerRowDxfId="204" dataDxfId="203"/>
    <tableColumn id="14" name="Dátum úhrady mzdy" headerRowDxfId="202" dataDxfId="0"/>
    <tableColumn id="15" name="Číslo dokladu o úhrade" headerRowDxfId="201" dataDxfId="200"/>
    <tableColumn id="16" name="Kontrolný výpočet" headerRowDxfId="199" dataDxfId="198">
      <calculatedColumnFormula>IFERROR((H14/G14)*Tabuľka2[[#All],[Náklady na zamestnanca (celková cena práce)]],0)</calculatedColumnFormula>
    </tableColumn>
  </tableColumns>
  <tableStyleInfo name="TableStyleLight2" showFirstColumn="0" showLastColumn="0" showRowStripes="1" showColumnStripes="0"/>
</table>
</file>

<file path=xl/tables/table2.xml><?xml version="1.0" encoding="utf-8"?>
<table xmlns="http://schemas.openxmlformats.org/spreadsheetml/2006/main" id="12" name="Tabuľka12" displayName="Tabuľka12" ref="A14:J45" headerRowCount="0" headerRowDxfId="197" headerRowBorderDxfId="196" tableBorderDxfId="195" totalsRowBorderDxfId="194">
  <tableColumns count="10">
    <tableColumn id="1" name="#" totalsRowLabel="Celková hodnota" headerRowDxfId="193" dataDxfId="192" totalsRowDxfId="191">
      <calculatedColumnFormula>ROW()-13</calculatedColumnFormula>
    </tableColumn>
    <tableColumn id="2" name="Employee's name and surname" headerRowDxfId="190" dataDxfId="189" totalsRowDxfId="188"/>
    <tableColumn id="3" name="Expenditure Item" headerRowDxfId="187" dataDxfId="186" totalsRowDxfId="185"/>
    <tableColumn id="4" name="Period" headerRowDxfId="184" dataDxfId="183" totalsRowDxfId="182"/>
    <tableColumn id="5" name="Staff costs (total cost of work)" headerRowDxfId="181" dataDxfId="180" totalsRowDxfId="179"/>
    <tableColumn id="6" name="Total hours worked in the given period" headerRowDxfId="178" dataDxfId="177" totalsRowDxfId="176"/>
    <tableColumn id="7" name="Number of hours worked on the project / activity" headerRowDxfId="175" dataDxfId="174" totalsRowDxfId="173"/>
    <tableColumn id="8" name="Activity" headerRowDxfId="172" dataDxfId="171" totalsRowDxfId="170"/>
    <tableColumn id="9" name="Amount claimed" headerRowDxfId="169" dataDxfId="168" totalsRowDxfId="167"/>
    <tableColumn id="10" name="Calculation test" totalsRowFunction="sum" headerRowDxfId="166" dataDxfId="165">
      <calculatedColumnFormula>IFERROR(Tabuľka12[[#This Row],[Staff costs (total cost of work)]]/Tabuľka12[[#This Row],[Total hours worked in the given period]]*Tabuľka12[[#This Row],[Number of hours worked on the project / activity]],0)</calculatedColumnFormula>
    </tableColumn>
  </tableColumns>
  <tableStyleInfo name="TableStyleLight6" showFirstColumn="0" showLastColumn="0" showRowStripes="1" showColumnStripes="0"/>
</table>
</file>

<file path=xl/tables/table3.xml><?xml version="1.0" encoding="utf-8"?>
<table xmlns="http://schemas.openxmlformats.org/spreadsheetml/2006/main" id="6" name="Tabuľka6" displayName="Tabuľka6" ref="A15:S45" headerRowCount="0" totalsRowShown="0" headerRowDxfId="164" dataDxfId="162" headerRowBorderDxfId="163" tableBorderDxfId="161">
  <tableColumns count="19">
    <tableColumn id="1" name="Stĺpec1" headerRowDxfId="160" dataDxfId="159">
      <calculatedColumnFormula>ROW()-15</calculatedColumnFormula>
    </tableColumn>
    <tableColumn id="2" name="Expenditure Item" headerRowDxfId="158" dataDxfId="157"/>
    <tableColumn id="3" name="Activity" headerRowDxfId="156" dataDxfId="155"/>
    <tableColumn id="4" name="Participant's Name" headerRowDxfId="154" dataDxfId="153"/>
    <tableColumn id="5" name="Type of trip" headerRowDxfId="152" dataDxfId="151"/>
    <tableColumn id="6" name="Distance (domestic trips in Slovakia only)" headerRowDxfId="150" dataDxfId="149"/>
    <tableColumn id="7" name="Number of overnight stays" headerRowDxfId="148" dataDxfId="147"/>
    <tableColumn id="8" name="Venue" headerRowDxfId="146" dataDxfId="145"/>
    <tableColumn id="9" name="Number of days without overnight stay (domestic trip in Slovakia)" headerRowDxfId="144" dataDxfId="143"/>
    <tableColumn id="10" name="Number of days in which the trip lasted more than 12 hours without overnight stay" headerRowDxfId="142" dataDxfId="141"/>
    <tableColumn id="11" name="Costs of travel (except for domestic trips in Slovakia)" headerRowDxfId="140" dataDxfId="139"/>
    <tableColumn id="12" name="Amount claimed" headerRowDxfId="138" dataDxfId="137"/>
    <tableColumn id="13" name="Purpose of travel and justification" headerRowDxfId="136" dataDxfId="135"/>
    <tableColumn id="14" name="Type of trip (abbreviation)" headerRowDxfId="134" dataDxfId="133">
      <calculatedColumnFormula>IF(E15="Tuzemská","D",IF(E15="Domestic","D",IF(E15="Foreign","F",IF(E15="Zahraničná","F",0))))</calculatedColumnFormula>
    </tableColumn>
    <tableColumn id="15" name="Venue (abbreviation)" headerRowDxfId="132" dataDxfId="131">
      <calculatedColumnFormula>IF(ISBLANK(H15),0,IF(OR(H15="Slovak Republic",H15="Slovensko"),"SK","O"))</calculatedColumnFormula>
    </tableColumn>
    <tableColumn id="16" name="Basic lump sum per day" headerRowDxfId="130" dataDxfId="129">
      <calculatedColumnFormula>IF(H15&lt;&gt;"",INDIRECT(ADDRESS(IF(language="EN",MATCH(H15,Countries,0)+1,MATCH(H15,Krajiny,0)+1),3,1,1,"Ciselniky")),0)</calculatedColumnFormula>
    </tableColumn>
    <tableColumn id="17" name="Reduction for domestic trips" headerRowDxfId="128" dataDxfId="127">
      <calculatedColumnFormula>IF(N15="D",ROUND(P15*0.4,0),0)</calculatedColumnFormula>
    </tableColumn>
    <tableColumn id="18" name="Lump Sum - total" headerRowDxfId="126" dataDxfId="125">
      <calculatedColumnFormula>IF(AND(N15="D",O15="SK"),ROUND((Q15*G15)+(I15*9),0)+ROUND(F15*0.1,0),IF(AND(N15="D",O15&lt;&gt;"SK"),ROUND((Q15*G15)+(Q15*J15*0.5)+K15,0)+K15,ROUND((P15*G15)+(P15*J15*0.5)+K15,0)))</calculatedColumnFormula>
    </tableColumn>
    <tableColumn id="19" name="Calculation test" headerRowDxfId="124" dataDxfId="123">
      <calculatedColumnFormula>IF(AND(N15="D",O15="SK"),ROUND((Q15*G15)+(I15*9),0)+ROUND(F15*0.1,0),IF(AND(N15="D",O15&lt;&gt;"SK"),ROUND((Q15*G15)+(Q15*J15*0.5)+K15,0)+K15,ROUND((P15*G15)+(P15*J15*0.5)+K15,0)))</calculatedColumnFormula>
    </tableColumn>
  </tableColumns>
  <tableStyleInfo name="TableStyleLight2" showFirstColumn="0" showLastColumn="0" showRowStripes="1" showColumnStripes="0"/>
</table>
</file>

<file path=xl/tables/table4.xml><?xml version="1.0" encoding="utf-8"?>
<table xmlns="http://schemas.openxmlformats.org/spreadsheetml/2006/main" id="3" name="Tabuľka3" displayName="Tabuľka3" ref="A14:I24" headerRowCount="0" headerRowDxfId="122" dataDxfId="120" headerRowBorderDxfId="121" tableBorderDxfId="119" totalsRowBorderDxfId="118">
  <tableColumns count="9">
    <tableColumn id="1" name="Volunteers' name" totalsRowLabel="SPOLU/TOTAL" headerRowDxfId="117" dataDxfId="116" totalsRowDxfId="115">
      <calculatedColumnFormula>ROW()-14</calculatedColumnFormula>
    </tableColumn>
    <tableColumn id="9" name="Stĺpec2" headerRowDxfId="114" dataDxfId="113" totalsRowDxfId="112"/>
    <tableColumn id="2" name="Description of works done" headerRowDxfId="111" dataDxfId="110" totalsRowDxfId="109"/>
    <tableColumn id="4" name="Contract number" headerRowDxfId="108" dataDxfId="107" totalsRowDxfId="106"/>
    <tableColumn id="5" name="Month" headerRowDxfId="105" dataDxfId="104" totalsRowDxfId="103"/>
    <tableColumn id="6" name="Number of hours" headerRowDxfId="102" dataDxfId="101" totalsRowDxfId="100"/>
    <tableColumn id="3" name="Stĺpec1" headerRowDxfId="99" dataDxfId="98" totalsRowDxfId="97"/>
    <tableColumn id="7" name="Rate" headerRowDxfId="96" dataDxfId="95" totalsRowDxfId="94">
      <calculatedColumnFormula>in_kind_rate</calculatedColumnFormula>
    </tableColumn>
    <tableColumn id="8" name="Total" headerRowDxfId="93" dataDxfId="92" totalsRowDxfId="91">
      <calculatedColumnFormula>Tabuľka3[[#This Row],[Number of hours]]*Tabuľka3[[#This Row],[Rate]]</calculatedColumnFormula>
    </tableColumn>
  </tableColumns>
  <tableStyleInfo name="TableStyleLight2" showFirstColumn="0" showLastColumn="0" showRowStripes="1" showColumnStripes="0"/>
</table>
</file>

<file path=xl/tables/table5.xml><?xml version="1.0" encoding="utf-8"?>
<table xmlns="http://schemas.openxmlformats.org/spreadsheetml/2006/main" id="4" name="Tabuľka35" displayName="Tabuľka35" ref="A14:L34" headerRowCount="0" headerRowDxfId="90" dataDxfId="88" totalsRowDxfId="86" headerRowBorderDxfId="89" tableBorderDxfId="87" totalsRowBorderDxfId="85">
  <tableColumns count="12">
    <tableColumn id="1" name="Volunteers' name" totalsRowLabel="SPOLU/TOTAL" headerRowDxfId="84" dataDxfId="83" totalsRowDxfId="82">
      <calculatedColumnFormula>ROW()-14</calculatedColumnFormula>
    </tableColumn>
    <tableColumn id="6" name="Stĺpec9" headerRowDxfId="81" dataDxfId="80" totalsRowDxfId="79"/>
    <tableColumn id="2" name="Description of works done" headerRowDxfId="78" dataDxfId="77" totalsRowDxfId="76"/>
    <tableColumn id="4" name="Contract number" headerRowDxfId="75" dataDxfId="74" totalsRowDxfId="73"/>
    <tableColumn id="5" name="Month" headerRowDxfId="72" dataDxfId="71" totalsRowDxfId="70"/>
    <tableColumn id="3" name="Stĺpec1" headerRowDxfId="69" dataDxfId="68" totalsRowDxfId="67"/>
    <tableColumn id="10" name="Stĺpec3" headerRowDxfId="66" dataDxfId="65" totalsRowDxfId="64"/>
    <tableColumn id="9" name="Stĺpec2" headerRowDxfId="63" dataDxfId="62" totalsRowDxfId="61"/>
    <tableColumn id="13" name="Stĺpec6" headerRowDxfId="60" dataDxfId="59" totalsRowDxfId="58"/>
    <tableColumn id="12" name="Stĺpec5" headerRowDxfId="57" dataDxfId="56" totalsRowDxfId="55"/>
    <tableColumn id="15" name="Stĺpec8" headerRowDxfId="54" dataDxfId="53" totalsRowDxfId="52"/>
    <tableColumn id="14" name="Stĺpec7" headerRowDxfId="51" dataDxfId="50" totalsRowDxfId="49"/>
  </tableColumns>
  <tableStyleInfo name="TableStyleLight2" showFirstColumn="0" showLastColumn="0" showRowStripes="1" showColumnStripes="0"/>
</table>
</file>

<file path=xl/tables/table6.xml><?xml version="1.0" encoding="utf-8"?>
<table xmlns="http://schemas.openxmlformats.org/spreadsheetml/2006/main" id="5" name="Tabuľka356" displayName="Tabuľka356" ref="A14:N44" headerRowCount="0" headerRowDxfId="48" dataDxfId="46" totalsRowDxfId="44" headerRowBorderDxfId="47" tableBorderDxfId="45" totalsRowBorderDxfId="43">
  <tableColumns count="14">
    <tableColumn id="1" name="Volunteers' name" totalsRowLabel="SPOLU/TOTAL" headerRowDxfId="42" dataDxfId="41" totalsRowDxfId="40">
      <calculatedColumnFormula>ROW()-14</calculatedColumnFormula>
    </tableColumn>
    <tableColumn id="6" name="Stĺpec9" headerRowDxfId="39" dataDxfId="38" totalsRowDxfId="37"/>
    <tableColumn id="2" name="Description of works done" headerRowDxfId="36" dataDxfId="35" totalsRowDxfId="34"/>
    <tableColumn id="4" name="Contract number" headerRowDxfId="33" dataDxfId="32" totalsRowDxfId="31"/>
    <tableColumn id="5" name="Month" headerRowDxfId="30" dataDxfId="29" totalsRowDxfId="28"/>
    <tableColumn id="3" name="Stĺpec1" headerRowDxfId="27" dataDxfId="26" totalsRowDxfId="25"/>
    <tableColumn id="10" name="Stĺpec3" headerRowDxfId="24" dataDxfId="23" totalsRowDxfId="22"/>
    <tableColumn id="9" name="Stĺpec2" headerRowDxfId="21" dataDxfId="20" totalsRowDxfId="19"/>
    <tableColumn id="13" name="Stĺpec6" headerRowDxfId="18" dataDxfId="17" totalsRowDxfId="16"/>
    <tableColumn id="12" name="Stĺpec5" headerRowDxfId="15" dataDxfId="14" totalsRowDxfId="13"/>
    <tableColumn id="15" name="Stĺpec8" headerRowDxfId="12" dataDxfId="11" totalsRowDxfId="10"/>
    <tableColumn id="14" name="Stĺpec7" headerRowDxfId="9" dataDxfId="8" totalsRowDxfId="7"/>
    <tableColumn id="8" name="Stĺpec11" headerRowDxfId="6" dataDxfId="5" totalsRowDxfId="4"/>
    <tableColumn id="7" name="Stĺpec10" headerRowDxfId="3" dataDxfId="2" totalsRowDxfId="1"/>
  </tableColumns>
  <tableStyleInfo name="TableStyleLight2" showFirstColumn="0" showLastColumn="0" showRowStripes="1" showColumnStripes="0"/>
</table>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5.v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vmlDrawing" Target="../drawings/vmlDrawing6.v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
    <pageSetUpPr fitToPage="1"/>
  </sheetPr>
  <dimension ref="A1:AE121"/>
  <sheetViews>
    <sheetView showGridLines="0" showZeros="0" tabSelected="1" view="pageBreakPreview" zoomScaleNormal="100" zoomScaleSheetLayoutView="100" workbookViewId="0">
      <selection activeCell="P111" sqref="P111"/>
    </sheetView>
  </sheetViews>
  <sheetFormatPr defaultColWidth="9.140625" defaultRowHeight="12.75" outlineLevelCol="1" x14ac:dyDescent="0.2"/>
  <cols>
    <col min="1" max="1" width="6.28515625" style="7" customWidth="1"/>
    <col min="2" max="2" width="21.42578125" style="7" customWidth="1"/>
    <col min="3" max="3" width="10.85546875" style="7" customWidth="1"/>
    <col min="4" max="4" width="11.85546875" style="7" customWidth="1"/>
    <col min="5" max="5" width="10.85546875" style="7" customWidth="1"/>
    <col min="6" max="6" width="16" style="7" customWidth="1"/>
    <col min="7" max="7" width="13.42578125" style="7" customWidth="1"/>
    <col min="8" max="8" width="12.5703125" style="7" customWidth="1"/>
    <col min="9" max="12" width="10.85546875" style="7" customWidth="1"/>
    <col min="13" max="13" width="14.28515625" style="7" customWidth="1"/>
    <col min="14" max="14" width="10.85546875" style="7" customWidth="1"/>
    <col min="15" max="15" width="12.42578125" style="7" customWidth="1"/>
    <col min="16" max="16" width="14.5703125" style="7" customWidth="1"/>
    <col min="17" max="17" width="10.85546875" style="7" customWidth="1"/>
    <col min="18" max="18" width="12" hidden="1" customWidth="1" outlineLevel="1"/>
    <col min="19" max="19" width="40" hidden="1" customWidth="1" outlineLevel="1"/>
    <col min="20" max="20" width="9.140625" style="7" collapsed="1"/>
    <col min="21" max="16384" width="9.140625" style="7"/>
  </cols>
  <sheetData>
    <row r="1" spans="1:31" ht="11.25" x14ac:dyDescent="0.2">
      <c r="R1" s="7"/>
      <c r="S1" s="7"/>
    </row>
    <row r="2" spans="1:31" ht="11.25" x14ac:dyDescent="0.2">
      <c r="R2" s="7"/>
      <c r="S2" s="7"/>
    </row>
    <row r="3" spans="1:31" ht="35.25" customHeight="1" x14ac:dyDescent="0.2">
      <c r="A3" s="8" t="str">
        <f ca="1">IF(language1="EN",INDIRECT(ADDRESS(MATCH(A4,terms_sk,0)+1,2,1,1,"Slovnik")),A4)</f>
        <v xml:space="preserve">Sumarizačný hárok - Náklady na zamestnancov </v>
      </c>
      <c r="B3" s="8"/>
      <c r="C3" s="8"/>
      <c r="H3" s="24"/>
      <c r="O3" s="27" t="s">
        <v>113</v>
      </c>
      <c r="P3" s="145" t="s">
        <v>114</v>
      </c>
      <c r="R3" s="7"/>
      <c r="S3" s="7"/>
    </row>
    <row r="4" spans="1:31" ht="35.25" hidden="1" customHeight="1" x14ac:dyDescent="0.2">
      <c r="A4" s="8" t="s">
        <v>335</v>
      </c>
      <c r="B4" s="8"/>
      <c r="C4" s="8"/>
      <c r="F4" s="28"/>
      <c r="G4" s="28"/>
      <c r="H4" s="24"/>
      <c r="R4" s="7"/>
      <c r="S4" s="7"/>
    </row>
    <row r="5" spans="1:31" ht="11.25" x14ac:dyDescent="0.2">
      <c r="A5" s="11"/>
      <c r="B5" s="11"/>
      <c r="C5" s="11"/>
      <c r="K5" s="5"/>
      <c r="L5" s="5"/>
      <c r="M5" s="5"/>
      <c r="N5" s="5"/>
      <c r="R5" s="7"/>
      <c r="S5" s="7"/>
    </row>
    <row r="6" spans="1:31" s="9" customFormat="1" ht="34.5" customHeight="1" x14ac:dyDescent="0.2">
      <c r="A6" s="15" t="str">
        <f ca="1">IF(language1="EN",INDIRECT(ADDRESS(MATCH(A7,terms_sk,0)+1,2,1,1,"Slovnik")),A7)</f>
        <v>Kód projektu</v>
      </c>
      <c r="B6" s="157"/>
      <c r="C6" s="146"/>
      <c r="D6" s="147"/>
      <c r="E6" s="25"/>
      <c r="F6" s="24"/>
      <c r="G6" s="24"/>
      <c r="H6" s="13" t="str">
        <f ca="1">IF(language1="EN",INDIRECT(ADDRESS(MATCH(H7,terms_sk,0)+1,2,1,1,"Slovnik")),H7)</f>
        <v>Obdobie</v>
      </c>
      <c r="I6" s="146"/>
      <c r="J6" s="147"/>
      <c r="K6" s="11"/>
      <c r="L6" s="11"/>
      <c r="M6" s="11"/>
      <c r="N6" s="11"/>
      <c r="O6" s="8"/>
      <c r="P6" s="8"/>
      <c r="Q6" s="8"/>
      <c r="R6" s="183"/>
      <c r="S6" s="183"/>
    </row>
    <row r="7" spans="1:31" s="75" customFormat="1" ht="34.5" hidden="1" customHeight="1" x14ac:dyDescent="0.2">
      <c r="A7" s="151" t="s">
        <v>15</v>
      </c>
      <c r="B7" s="151"/>
      <c r="C7" s="151"/>
      <c r="D7" s="151"/>
      <c r="E7" s="24"/>
      <c r="F7" s="24"/>
      <c r="G7" s="24"/>
      <c r="H7" s="24" t="s">
        <v>240</v>
      </c>
      <c r="I7" s="24"/>
      <c r="J7" s="24"/>
      <c r="K7" s="11"/>
      <c r="L7" s="11"/>
      <c r="M7" s="11"/>
      <c r="N7" s="11"/>
      <c r="O7" s="11"/>
      <c r="P7" s="11"/>
      <c r="Q7" s="11"/>
      <c r="R7" s="184"/>
      <c r="S7" s="184"/>
    </row>
    <row r="8" spans="1:31" ht="9" customHeight="1" x14ac:dyDescent="0.2">
      <c r="K8" s="5"/>
      <c r="L8" s="5"/>
      <c r="M8" s="5"/>
      <c r="N8" s="5"/>
    </row>
    <row r="9" spans="1:31" s="9" customFormat="1" ht="34.5" customHeight="1" x14ac:dyDescent="0.2">
      <c r="A9" s="15" t="str">
        <f ca="1">IF(language1="EN",INDIRECT(ADDRESS(MATCH(A10,terms_sk,0)+1,2,1,1,"Slovnik")),A10)</f>
        <v>Názov prijímateľa/partnera</v>
      </c>
      <c r="B9" s="157"/>
      <c r="C9" s="146"/>
      <c r="D9" s="148"/>
      <c r="E9" s="148"/>
      <c r="F9" s="148"/>
      <c r="G9" s="25"/>
      <c r="H9" s="24"/>
      <c r="I9" s="24"/>
      <c r="J9" s="24"/>
      <c r="K9" s="11"/>
      <c r="L9" s="11"/>
      <c r="M9" s="11"/>
      <c r="N9" s="11"/>
      <c r="O9" s="10"/>
      <c r="P9" s="10"/>
      <c r="Q9" s="10"/>
    </row>
    <row r="10" spans="1:31" s="9" customFormat="1" ht="34.5" hidden="1" customHeight="1" x14ac:dyDescent="0.2">
      <c r="A10" s="15" t="s">
        <v>206</v>
      </c>
      <c r="B10" s="34"/>
      <c r="C10" s="34"/>
      <c r="D10" s="16"/>
      <c r="E10" s="18"/>
      <c r="F10" s="16"/>
      <c r="G10" s="41"/>
      <c r="H10" s="41"/>
      <c r="I10" s="42"/>
      <c r="J10" s="24"/>
      <c r="K10" s="11"/>
      <c r="L10" s="11"/>
      <c r="M10" s="11"/>
      <c r="N10" s="11"/>
      <c r="O10" s="10"/>
      <c r="P10" s="10"/>
      <c r="Q10" s="10"/>
    </row>
    <row r="11" spans="1:31" ht="13.5" thickBot="1" x14ac:dyDescent="0.25">
      <c r="A11" s="30"/>
      <c r="B11" s="30"/>
      <c r="C11" s="30"/>
      <c r="I11" s="30"/>
      <c r="J11" s="30"/>
      <c r="T11" s="31"/>
      <c r="U11" s="31"/>
      <c r="V11" s="31"/>
      <c r="W11" s="31"/>
      <c r="X11" s="31"/>
      <c r="Y11" s="31"/>
      <c r="Z11" s="31"/>
      <c r="AA11" s="31"/>
      <c r="AB11" s="31"/>
      <c r="AC11" s="31"/>
      <c r="AD11" s="31"/>
      <c r="AE11" s="31"/>
    </row>
    <row r="12" spans="1:31" ht="57" hidden="1" thickBot="1" x14ac:dyDescent="0.25">
      <c r="A12" s="20" t="s">
        <v>268</v>
      </c>
      <c r="B12" s="20" t="s">
        <v>182</v>
      </c>
      <c r="C12" s="19" t="s">
        <v>1</v>
      </c>
      <c r="D12" s="20" t="s">
        <v>165</v>
      </c>
      <c r="E12" s="20" t="s">
        <v>190</v>
      </c>
      <c r="F12" s="20" t="s">
        <v>341</v>
      </c>
      <c r="G12" s="20" t="s">
        <v>16</v>
      </c>
      <c r="H12" s="20" t="s">
        <v>214</v>
      </c>
      <c r="I12" s="20" t="s">
        <v>43</v>
      </c>
      <c r="J12" s="20" t="s">
        <v>17</v>
      </c>
      <c r="K12" s="20" t="s">
        <v>3</v>
      </c>
      <c r="L12" s="20" t="s">
        <v>35</v>
      </c>
      <c r="M12" s="20" t="s">
        <v>36</v>
      </c>
      <c r="N12" s="20" t="s">
        <v>37</v>
      </c>
      <c r="O12" s="20" t="s">
        <v>333</v>
      </c>
      <c r="P12" s="20" t="s">
        <v>329</v>
      </c>
      <c r="Q12" s="20" t="s">
        <v>210</v>
      </c>
    </row>
    <row r="13" spans="1:31" ht="64.5" customHeight="1" x14ac:dyDescent="0.2">
      <c r="A13" s="20" t="str">
        <f t="shared" ref="A13:Q13" ca="1" si="0">IF(language1="EN",INDIRECT(ADDRESS(MATCH(A12,terms_sk,0)+1,2,1,1,"Slovnik")),A12)</f>
        <v>#</v>
      </c>
      <c r="B13" s="20" t="str">
        <f t="shared" ca="1" si="0"/>
        <v>Rozpočtová položka</v>
      </c>
      <c r="C13" s="20" t="str">
        <f t="shared" ca="1" si="0"/>
        <v>Číslo účtovného dokladu</v>
      </c>
      <c r="D13" s="20" t="str">
        <f t="shared" ca="1" si="0"/>
        <v>Meno a priezvisko zamestnanca</v>
      </c>
      <c r="E13" s="20" t="str">
        <f t="shared" ca="1" si="0"/>
        <v>Mesiac</v>
      </c>
      <c r="F13" s="20" t="str">
        <f t="shared" ca="1" si="0"/>
        <v>Celkové náklady na zamestnanca</v>
      </c>
      <c r="G13" s="20" t="str">
        <f t="shared" ca="1" si="0"/>
        <v>Celkový počet hodín odpracovaných v danom období</v>
      </c>
      <c r="H13" s="20" t="str">
        <f t="shared" ca="1" si="0"/>
        <v>Počet hodín odpracovaných na projekte / aktivite</v>
      </c>
      <c r="I13" s="20" t="str">
        <f t="shared" ca="1" si="0"/>
        <v>Pracovná pozícia:</v>
      </c>
      <c r="J13" s="20" t="str">
        <f t="shared" ca="1" si="0"/>
        <v>Aktivita</v>
      </c>
      <c r="K13" s="20" t="str">
        <f t="shared" ca="1" si="0"/>
        <v>Nárokovaná suma</v>
      </c>
      <c r="L13" s="20" t="str">
        <f t="shared" ca="1" si="0"/>
        <v>Hrubý príjem</v>
      </c>
      <c r="M13" s="20" t="str">
        <f t="shared" ca="1" si="0"/>
        <v>Odvody zamestnávateľa</v>
      </c>
      <c r="N13" s="20" t="str">
        <f t="shared" ca="1" si="0"/>
        <v>Čistá mzda</v>
      </c>
      <c r="O13" s="20" t="str">
        <f t="shared" ca="1" si="0"/>
        <v>Iné náklady na zamestancov (DDS, stravné...)</v>
      </c>
      <c r="P13" s="20" t="str">
        <f t="shared" ca="1" si="0"/>
        <v>Suma nenárokovaných odmien a odvodov</v>
      </c>
      <c r="Q13" s="20" t="str">
        <f t="shared" ca="1" si="0"/>
        <v>Kontrolný výpočet</v>
      </c>
      <c r="R13" s="20" t="s">
        <v>317</v>
      </c>
      <c r="S13" s="20" t="s">
        <v>318</v>
      </c>
    </row>
    <row r="14" spans="1:31" s="60" customFormat="1" ht="11.25" x14ac:dyDescent="0.2">
      <c r="A14" s="58">
        <f t="shared" ref="A14:A45" si="1">ROW()-13</f>
        <v>1</v>
      </c>
      <c r="B14" s="86"/>
      <c r="C14" s="86"/>
      <c r="D14" s="58"/>
      <c r="E14" s="59"/>
      <c r="F14" s="62"/>
      <c r="G14" s="88"/>
      <c r="H14" s="88"/>
      <c r="I14" s="58"/>
      <c r="J14" s="58"/>
      <c r="K14" s="62"/>
      <c r="L14" s="62"/>
      <c r="M14" s="62"/>
      <c r="N14" s="62"/>
      <c r="O14" s="210"/>
      <c r="P14" s="58"/>
      <c r="Q14" s="72">
        <f>IFERROR((H14/G14)*Tabuľka2[[#All],[Náklady na zamestnanca (celková cena práce)]],0)</f>
        <v>0</v>
      </c>
      <c r="R14" s="185"/>
      <c r="S14" s="185"/>
    </row>
    <row r="15" spans="1:31" s="60" customFormat="1" ht="11.25" x14ac:dyDescent="0.2">
      <c r="A15" s="58">
        <f t="shared" si="1"/>
        <v>2</v>
      </c>
      <c r="B15" s="86"/>
      <c r="C15" s="86"/>
      <c r="D15" s="58"/>
      <c r="E15" s="59"/>
      <c r="F15" s="62"/>
      <c r="G15" s="88"/>
      <c r="H15" s="88"/>
      <c r="I15" s="58"/>
      <c r="J15" s="58"/>
      <c r="K15" s="62"/>
      <c r="L15" s="62"/>
      <c r="M15" s="62"/>
      <c r="N15" s="62"/>
      <c r="O15" s="210"/>
      <c r="P15" s="58"/>
      <c r="Q15" s="72">
        <f>IFERROR((H15/G15)*Tabuľka2[[#All],[Náklady na zamestnanca (celková cena práce)]],0)</f>
        <v>0</v>
      </c>
      <c r="R15" s="185"/>
      <c r="S15" s="185"/>
    </row>
    <row r="16" spans="1:31" s="60" customFormat="1" ht="11.25" x14ac:dyDescent="0.2">
      <c r="A16" s="58">
        <f t="shared" si="1"/>
        <v>3</v>
      </c>
      <c r="B16" s="86"/>
      <c r="C16" s="86"/>
      <c r="D16" s="58"/>
      <c r="E16" s="59"/>
      <c r="F16" s="62"/>
      <c r="G16" s="88"/>
      <c r="H16" s="88"/>
      <c r="I16" s="58"/>
      <c r="J16" s="58"/>
      <c r="K16" s="62"/>
      <c r="L16" s="62"/>
      <c r="M16" s="62"/>
      <c r="N16" s="62"/>
      <c r="O16" s="210"/>
      <c r="P16" s="58"/>
      <c r="Q16" s="72">
        <f>IFERROR((H16/G16)*Tabuľka2[[#All],[Náklady na zamestnanca (celková cena práce)]],0)</f>
        <v>0</v>
      </c>
      <c r="R16" s="185"/>
      <c r="S16" s="185"/>
    </row>
    <row r="17" spans="1:19" s="60" customFormat="1" ht="11.25" x14ac:dyDescent="0.2">
      <c r="A17" s="58">
        <f t="shared" si="1"/>
        <v>4</v>
      </c>
      <c r="B17" s="86"/>
      <c r="C17" s="86"/>
      <c r="D17" s="58"/>
      <c r="E17" s="59"/>
      <c r="F17" s="62"/>
      <c r="G17" s="88"/>
      <c r="H17" s="88"/>
      <c r="I17" s="58"/>
      <c r="J17" s="58"/>
      <c r="K17" s="87"/>
      <c r="L17" s="62"/>
      <c r="M17" s="62"/>
      <c r="N17" s="62"/>
      <c r="O17" s="210"/>
      <c r="P17" s="58"/>
      <c r="Q17" s="72">
        <f>IFERROR((H17/G17)*Tabuľka2[[#All],[Náklady na zamestnanca (celková cena práce)]],0)</f>
        <v>0</v>
      </c>
      <c r="R17" s="185"/>
      <c r="S17" s="185"/>
    </row>
    <row r="18" spans="1:19" s="60" customFormat="1" ht="11.25" x14ac:dyDescent="0.2">
      <c r="A18" s="58">
        <f t="shared" si="1"/>
        <v>5</v>
      </c>
      <c r="B18" s="86"/>
      <c r="C18" s="86"/>
      <c r="D18" s="58"/>
      <c r="E18" s="59"/>
      <c r="F18" s="62"/>
      <c r="G18" s="88"/>
      <c r="H18" s="88"/>
      <c r="I18" s="58"/>
      <c r="J18" s="58"/>
      <c r="K18" s="87"/>
      <c r="L18" s="62"/>
      <c r="M18" s="62"/>
      <c r="N18" s="62"/>
      <c r="O18" s="210"/>
      <c r="P18" s="58"/>
      <c r="Q18" s="72">
        <f>IFERROR((H18/G18)*Tabuľka2[[#All],[Náklady na zamestnanca (celková cena práce)]],0)</f>
        <v>0</v>
      </c>
      <c r="R18" s="185"/>
      <c r="S18" s="185"/>
    </row>
    <row r="19" spans="1:19" s="60" customFormat="1" ht="11.25" x14ac:dyDescent="0.2">
      <c r="A19" s="58">
        <f t="shared" si="1"/>
        <v>6</v>
      </c>
      <c r="B19" s="86"/>
      <c r="C19" s="86"/>
      <c r="D19" s="58"/>
      <c r="E19" s="59"/>
      <c r="F19" s="62"/>
      <c r="G19" s="88"/>
      <c r="H19" s="88"/>
      <c r="I19" s="58"/>
      <c r="J19" s="58"/>
      <c r="K19" s="62"/>
      <c r="L19" s="62"/>
      <c r="M19" s="62"/>
      <c r="N19" s="62"/>
      <c r="O19" s="210"/>
      <c r="P19" s="58"/>
      <c r="Q19" s="72">
        <f>IFERROR((H19/G19)*Tabuľka2[[#All],[Náklady na zamestnanca (celková cena práce)]],0)</f>
        <v>0</v>
      </c>
      <c r="R19" s="185"/>
      <c r="S19" s="185"/>
    </row>
    <row r="20" spans="1:19" s="60" customFormat="1" ht="11.25" x14ac:dyDescent="0.2">
      <c r="A20" s="61">
        <f t="shared" si="1"/>
        <v>7</v>
      </c>
      <c r="B20" s="86"/>
      <c r="C20" s="86"/>
      <c r="D20" s="58"/>
      <c r="E20" s="59"/>
      <c r="F20" s="62"/>
      <c r="G20" s="88"/>
      <c r="H20" s="88"/>
      <c r="I20" s="58"/>
      <c r="J20" s="58"/>
      <c r="K20" s="87"/>
      <c r="L20" s="62"/>
      <c r="M20" s="62"/>
      <c r="N20" s="62"/>
      <c r="O20" s="210"/>
      <c r="P20" s="58"/>
      <c r="Q20" s="72">
        <f>IFERROR((H20/G20)*Tabuľka2[[#All],[Náklady na zamestnanca (celková cena práce)]],0)</f>
        <v>0</v>
      </c>
      <c r="R20" s="185"/>
      <c r="S20" s="185"/>
    </row>
    <row r="21" spans="1:19" s="60" customFormat="1" ht="11.25" x14ac:dyDescent="0.2">
      <c r="A21" s="58">
        <f t="shared" si="1"/>
        <v>8</v>
      </c>
      <c r="B21" s="86"/>
      <c r="C21" s="86"/>
      <c r="D21" s="58"/>
      <c r="E21" s="59"/>
      <c r="F21" s="62"/>
      <c r="G21" s="88"/>
      <c r="H21" s="88"/>
      <c r="I21" s="58"/>
      <c r="J21" s="58"/>
      <c r="K21" s="62"/>
      <c r="L21" s="62"/>
      <c r="M21" s="62"/>
      <c r="N21" s="62"/>
      <c r="O21" s="210"/>
      <c r="P21" s="58"/>
      <c r="Q21" s="72">
        <f>IFERROR((H21/G21)*Tabuľka2[[#All],[Náklady na zamestnanca (celková cena práce)]],0)</f>
        <v>0</v>
      </c>
      <c r="R21" s="185"/>
      <c r="S21" s="185"/>
    </row>
    <row r="22" spans="1:19" s="60" customFormat="1" ht="11.25" x14ac:dyDescent="0.2">
      <c r="A22" s="58">
        <f t="shared" si="1"/>
        <v>9</v>
      </c>
      <c r="B22" s="86"/>
      <c r="C22" s="86"/>
      <c r="D22" s="58"/>
      <c r="E22" s="59"/>
      <c r="F22" s="62"/>
      <c r="G22" s="88"/>
      <c r="H22" s="88"/>
      <c r="I22" s="58"/>
      <c r="J22" s="58"/>
      <c r="K22" s="62"/>
      <c r="L22" s="62"/>
      <c r="M22" s="62"/>
      <c r="N22" s="62"/>
      <c r="O22" s="210"/>
      <c r="P22" s="58"/>
      <c r="Q22" s="72">
        <f>IFERROR((H22/G22)*Tabuľka2[[#All],[Náklady na zamestnanca (celková cena práce)]],0)</f>
        <v>0</v>
      </c>
      <c r="R22" s="185"/>
      <c r="S22" s="185"/>
    </row>
    <row r="23" spans="1:19" s="60" customFormat="1" ht="11.25" x14ac:dyDescent="0.2">
      <c r="A23" s="58">
        <f t="shared" si="1"/>
        <v>10</v>
      </c>
      <c r="B23" s="86"/>
      <c r="C23" s="86"/>
      <c r="D23" s="58"/>
      <c r="E23" s="59"/>
      <c r="F23" s="62"/>
      <c r="G23" s="88"/>
      <c r="H23" s="88"/>
      <c r="I23" s="58"/>
      <c r="J23" s="58"/>
      <c r="K23" s="62"/>
      <c r="L23" s="62"/>
      <c r="M23" s="62"/>
      <c r="N23" s="62"/>
      <c r="O23" s="210"/>
      <c r="P23" s="58"/>
      <c r="Q23" s="72">
        <f>IFERROR((H23/G23)*Tabuľka2[[#All],[Náklady na zamestnanca (celková cena práce)]],0)</f>
        <v>0</v>
      </c>
      <c r="R23" s="185"/>
      <c r="S23" s="185"/>
    </row>
    <row r="24" spans="1:19" s="60" customFormat="1" ht="11.25" x14ac:dyDescent="0.2">
      <c r="A24" s="58">
        <f t="shared" si="1"/>
        <v>11</v>
      </c>
      <c r="B24" s="86"/>
      <c r="C24" s="86"/>
      <c r="D24" s="58"/>
      <c r="E24" s="59"/>
      <c r="F24" s="62"/>
      <c r="G24" s="88"/>
      <c r="H24" s="88"/>
      <c r="I24" s="58"/>
      <c r="J24" s="58"/>
      <c r="K24" s="87"/>
      <c r="L24" s="62"/>
      <c r="M24" s="62"/>
      <c r="N24" s="62"/>
      <c r="O24" s="210"/>
      <c r="P24" s="58"/>
      <c r="Q24" s="72">
        <f>IFERROR((H24/G24)*Tabuľka2[[#All],[Náklady na zamestnanca (celková cena práce)]],0)</f>
        <v>0</v>
      </c>
      <c r="R24" s="185"/>
      <c r="S24" s="185"/>
    </row>
    <row r="25" spans="1:19" s="60" customFormat="1" ht="11.25" x14ac:dyDescent="0.2">
      <c r="A25" s="58">
        <f t="shared" si="1"/>
        <v>12</v>
      </c>
      <c r="B25" s="86"/>
      <c r="C25" s="86"/>
      <c r="D25" s="58"/>
      <c r="E25" s="59"/>
      <c r="F25" s="62"/>
      <c r="G25" s="88"/>
      <c r="H25" s="88"/>
      <c r="I25" s="58"/>
      <c r="J25" s="58"/>
      <c r="K25" s="62"/>
      <c r="L25" s="62"/>
      <c r="M25" s="62"/>
      <c r="N25" s="62"/>
      <c r="O25" s="210"/>
      <c r="P25" s="58"/>
      <c r="Q25" s="72">
        <f>IFERROR((H25/G25)*Tabuľka2[[#All],[Náklady na zamestnanca (celková cena práce)]],0)</f>
        <v>0</v>
      </c>
      <c r="R25" s="185"/>
      <c r="S25" s="185"/>
    </row>
    <row r="26" spans="1:19" s="60" customFormat="1" ht="11.25" x14ac:dyDescent="0.2">
      <c r="A26" s="61">
        <f t="shared" si="1"/>
        <v>13</v>
      </c>
      <c r="B26" s="86"/>
      <c r="C26" s="86"/>
      <c r="D26" s="58"/>
      <c r="E26" s="59"/>
      <c r="F26" s="62"/>
      <c r="G26" s="88"/>
      <c r="H26" s="88"/>
      <c r="I26" s="58"/>
      <c r="J26" s="58"/>
      <c r="K26" s="87"/>
      <c r="L26" s="62"/>
      <c r="M26" s="62"/>
      <c r="N26" s="62"/>
      <c r="O26" s="210"/>
      <c r="P26" s="58"/>
      <c r="Q26" s="72">
        <f>IFERROR((H26/G26)*Tabuľka2[[#All],[Náklady na zamestnanca (celková cena práce)]],0)</f>
        <v>0</v>
      </c>
      <c r="R26" s="185"/>
      <c r="S26" s="185"/>
    </row>
    <row r="27" spans="1:19" s="60" customFormat="1" ht="11.25" x14ac:dyDescent="0.2">
      <c r="A27" s="58">
        <f t="shared" si="1"/>
        <v>14</v>
      </c>
      <c r="B27" s="86"/>
      <c r="C27" s="86"/>
      <c r="D27" s="58"/>
      <c r="E27" s="59"/>
      <c r="F27" s="62"/>
      <c r="G27" s="88"/>
      <c r="H27" s="88"/>
      <c r="I27" s="58"/>
      <c r="J27" s="58"/>
      <c r="K27" s="62"/>
      <c r="L27" s="62"/>
      <c r="M27" s="62"/>
      <c r="N27" s="62"/>
      <c r="O27" s="210"/>
      <c r="P27" s="58"/>
      <c r="Q27" s="72">
        <f>IFERROR((H27/G27)*Tabuľka2[[#All],[Náklady na zamestnanca (celková cena práce)]],0)</f>
        <v>0</v>
      </c>
      <c r="R27" s="185"/>
      <c r="S27" s="185"/>
    </row>
    <row r="28" spans="1:19" s="60" customFormat="1" ht="11.25" x14ac:dyDescent="0.2">
      <c r="A28" s="58">
        <f t="shared" si="1"/>
        <v>15</v>
      </c>
      <c r="B28" s="86"/>
      <c r="C28" s="86"/>
      <c r="D28" s="58"/>
      <c r="E28" s="59"/>
      <c r="F28" s="62"/>
      <c r="G28" s="88"/>
      <c r="H28" s="88"/>
      <c r="I28" s="58"/>
      <c r="J28" s="58"/>
      <c r="K28" s="62"/>
      <c r="L28" s="62"/>
      <c r="M28" s="62"/>
      <c r="N28" s="62"/>
      <c r="O28" s="210"/>
      <c r="P28" s="58"/>
      <c r="Q28" s="72">
        <f>IFERROR((H28/G28)*Tabuľka2[[#All],[Náklady na zamestnanca (celková cena práce)]],0)</f>
        <v>0</v>
      </c>
      <c r="R28" s="185"/>
      <c r="S28" s="185"/>
    </row>
    <row r="29" spans="1:19" s="60" customFormat="1" ht="11.25" x14ac:dyDescent="0.2">
      <c r="A29" s="58">
        <f t="shared" si="1"/>
        <v>16</v>
      </c>
      <c r="B29" s="86"/>
      <c r="C29" s="86"/>
      <c r="D29" s="58"/>
      <c r="E29" s="59"/>
      <c r="F29" s="62"/>
      <c r="G29" s="88"/>
      <c r="H29" s="88"/>
      <c r="I29" s="58"/>
      <c r="J29" s="58"/>
      <c r="K29" s="62"/>
      <c r="L29" s="62"/>
      <c r="M29" s="62"/>
      <c r="N29" s="62"/>
      <c r="O29" s="210"/>
      <c r="P29" s="58"/>
      <c r="Q29" s="72">
        <f>IFERROR((H29/G29)*Tabuľka2[[#All],[Náklady na zamestnanca (celková cena práce)]],0)</f>
        <v>0</v>
      </c>
      <c r="R29" s="185"/>
      <c r="S29" s="185"/>
    </row>
    <row r="30" spans="1:19" s="60" customFormat="1" ht="11.25" x14ac:dyDescent="0.2">
      <c r="A30" s="58">
        <f t="shared" si="1"/>
        <v>17</v>
      </c>
      <c r="B30" s="86"/>
      <c r="C30" s="86"/>
      <c r="D30" s="58"/>
      <c r="E30" s="59"/>
      <c r="F30" s="62"/>
      <c r="G30" s="88"/>
      <c r="H30" s="88"/>
      <c r="I30" s="58"/>
      <c r="J30" s="58"/>
      <c r="K30" s="62"/>
      <c r="L30" s="62"/>
      <c r="M30" s="62"/>
      <c r="N30" s="62"/>
      <c r="O30" s="210"/>
      <c r="P30" s="58"/>
      <c r="Q30" s="72">
        <f>IFERROR((H30/G30)*Tabuľka2[[#All],[Náklady na zamestnanca (celková cena práce)]],0)</f>
        <v>0</v>
      </c>
      <c r="R30" s="185"/>
      <c r="S30" s="185"/>
    </row>
    <row r="31" spans="1:19" s="60" customFormat="1" ht="11.25" x14ac:dyDescent="0.2">
      <c r="A31" s="58">
        <f t="shared" si="1"/>
        <v>18</v>
      </c>
      <c r="B31" s="86"/>
      <c r="C31" s="86"/>
      <c r="D31" s="58"/>
      <c r="E31" s="59"/>
      <c r="F31" s="62"/>
      <c r="G31" s="88"/>
      <c r="H31" s="88"/>
      <c r="I31" s="58"/>
      <c r="J31" s="58"/>
      <c r="K31" s="62"/>
      <c r="L31" s="62"/>
      <c r="M31" s="62"/>
      <c r="N31" s="62"/>
      <c r="O31" s="210"/>
      <c r="P31" s="58"/>
      <c r="Q31" s="72">
        <f>IFERROR((H31/G31)*Tabuľka2[[#All],[Náklady na zamestnanca (celková cena práce)]],0)</f>
        <v>0</v>
      </c>
      <c r="R31" s="185"/>
      <c r="S31" s="185"/>
    </row>
    <row r="32" spans="1:19" s="60" customFormat="1" ht="11.25" x14ac:dyDescent="0.2">
      <c r="A32" s="58">
        <f t="shared" si="1"/>
        <v>19</v>
      </c>
      <c r="B32" s="86"/>
      <c r="C32" s="86"/>
      <c r="D32" s="58"/>
      <c r="E32" s="59"/>
      <c r="F32" s="62"/>
      <c r="G32" s="88"/>
      <c r="H32" s="88"/>
      <c r="I32" s="58"/>
      <c r="J32" s="58"/>
      <c r="K32" s="62"/>
      <c r="L32" s="62"/>
      <c r="M32" s="62"/>
      <c r="N32" s="62"/>
      <c r="O32" s="210"/>
      <c r="P32" s="58"/>
      <c r="Q32" s="72">
        <f>IFERROR((H32/G32)*Tabuľka2[[#All],[Náklady na zamestnanca (celková cena práce)]],0)</f>
        <v>0</v>
      </c>
      <c r="R32" s="185"/>
      <c r="S32" s="185"/>
    </row>
    <row r="33" spans="1:19" s="60" customFormat="1" ht="11.25" x14ac:dyDescent="0.2">
      <c r="A33" s="58">
        <f t="shared" si="1"/>
        <v>20</v>
      </c>
      <c r="B33" s="86"/>
      <c r="C33" s="86"/>
      <c r="D33" s="58"/>
      <c r="E33" s="59"/>
      <c r="F33" s="62"/>
      <c r="G33" s="88"/>
      <c r="H33" s="88"/>
      <c r="I33" s="58"/>
      <c r="J33" s="58"/>
      <c r="K33" s="62"/>
      <c r="L33" s="62"/>
      <c r="M33" s="62"/>
      <c r="N33" s="62"/>
      <c r="O33" s="210"/>
      <c r="P33" s="58"/>
      <c r="Q33" s="72">
        <f>IFERROR((H33/G33)*Tabuľka2[[#All],[Náklady na zamestnanca (celková cena práce)]],0)</f>
        <v>0</v>
      </c>
      <c r="R33" s="185"/>
      <c r="S33" s="185"/>
    </row>
    <row r="34" spans="1:19" s="60" customFormat="1" ht="11.25" x14ac:dyDescent="0.2">
      <c r="A34" s="58">
        <f t="shared" si="1"/>
        <v>21</v>
      </c>
      <c r="B34" s="86"/>
      <c r="C34" s="86"/>
      <c r="D34" s="58"/>
      <c r="E34" s="59"/>
      <c r="F34" s="62"/>
      <c r="G34" s="88"/>
      <c r="H34" s="88"/>
      <c r="I34" s="58"/>
      <c r="J34" s="58"/>
      <c r="K34" s="62"/>
      <c r="L34" s="62"/>
      <c r="M34" s="62"/>
      <c r="N34" s="62"/>
      <c r="O34" s="210"/>
      <c r="P34" s="58"/>
      <c r="Q34" s="72">
        <f>IFERROR((H34/G34)*Tabuľka2[[#All],[Náklady na zamestnanca (celková cena práce)]],0)</f>
        <v>0</v>
      </c>
      <c r="R34" s="185"/>
      <c r="S34" s="185"/>
    </row>
    <row r="35" spans="1:19" s="60" customFormat="1" ht="11.25" x14ac:dyDescent="0.2">
      <c r="A35" s="58">
        <f t="shared" si="1"/>
        <v>22</v>
      </c>
      <c r="B35" s="86"/>
      <c r="C35" s="86"/>
      <c r="D35" s="58"/>
      <c r="E35" s="59"/>
      <c r="F35" s="62"/>
      <c r="G35" s="88"/>
      <c r="H35" s="88"/>
      <c r="I35" s="58"/>
      <c r="J35" s="58"/>
      <c r="K35" s="62"/>
      <c r="L35" s="62"/>
      <c r="M35" s="62"/>
      <c r="N35" s="62"/>
      <c r="O35" s="210"/>
      <c r="P35" s="58"/>
      <c r="Q35" s="72">
        <f>IFERROR((H35/G35)*Tabuľka2[[#All],[Náklady na zamestnanca (celková cena práce)]],0)</f>
        <v>0</v>
      </c>
      <c r="R35" s="185"/>
      <c r="S35" s="185"/>
    </row>
    <row r="36" spans="1:19" s="60" customFormat="1" ht="11.25" x14ac:dyDescent="0.2">
      <c r="A36" s="58">
        <f t="shared" si="1"/>
        <v>23</v>
      </c>
      <c r="B36" s="86"/>
      <c r="C36" s="86"/>
      <c r="D36" s="58"/>
      <c r="E36" s="59"/>
      <c r="F36" s="62"/>
      <c r="G36" s="88"/>
      <c r="H36" s="88"/>
      <c r="I36" s="58"/>
      <c r="J36" s="58"/>
      <c r="K36" s="62"/>
      <c r="L36" s="62"/>
      <c r="M36" s="62"/>
      <c r="N36" s="62"/>
      <c r="O36" s="210"/>
      <c r="P36" s="58"/>
      <c r="Q36" s="72">
        <f>IFERROR((H36/G36)*Tabuľka2[[#All],[Náklady na zamestnanca (celková cena práce)]],0)</f>
        <v>0</v>
      </c>
      <c r="R36" s="185"/>
      <c r="S36" s="185"/>
    </row>
    <row r="37" spans="1:19" s="60" customFormat="1" ht="11.25" x14ac:dyDescent="0.2">
      <c r="A37" s="58">
        <f t="shared" si="1"/>
        <v>24</v>
      </c>
      <c r="B37" s="86"/>
      <c r="C37" s="86"/>
      <c r="D37" s="58"/>
      <c r="E37" s="59"/>
      <c r="F37" s="62"/>
      <c r="G37" s="88"/>
      <c r="H37" s="88"/>
      <c r="I37" s="58"/>
      <c r="J37" s="58"/>
      <c r="K37" s="62"/>
      <c r="L37" s="62"/>
      <c r="M37" s="62"/>
      <c r="N37" s="62"/>
      <c r="O37" s="210"/>
      <c r="P37" s="58"/>
      <c r="Q37" s="72">
        <f>IFERROR((H37/G37)*Tabuľka2[[#All],[Náklady na zamestnanca (celková cena práce)]],0)</f>
        <v>0</v>
      </c>
      <c r="R37" s="185"/>
      <c r="S37" s="185"/>
    </row>
    <row r="38" spans="1:19" s="60" customFormat="1" ht="11.25" x14ac:dyDescent="0.2">
      <c r="A38" s="58">
        <f t="shared" si="1"/>
        <v>25</v>
      </c>
      <c r="B38" s="86"/>
      <c r="C38" s="86"/>
      <c r="D38" s="58"/>
      <c r="E38" s="59"/>
      <c r="F38" s="62"/>
      <c r="G38" s="88"/>
      <c r="H38" s="88"/>
      <c r="I38" s="58"/>
      <c r="J38" s="58"/>
      <c r="K38" s="62"/>
      <c r="L38" s="62"/>
      <c r="M38" s="62"/>
      <c r="N38" s="62"/>
      <c r="O38" s="210"/>
      <c r="P38" s="58"/>
      <c r="Q38" s="72">
        <f>IFERROR((H38/G38)*Tabuľka2[[#All],[Náklady na zamestnanca (celková cena práce)]],0)</f>
        <v>0</v>
      </c>
      <c r="R38" s="185"/>
      <c r="S38" s="185"/>
    </row>
    <row r="39" spans="1:19" s="60" customFormat="1" ht="11.25" x14ac:dyDescent="0.2">
      <c r="A39" s="58">
        <f t="shared" si="1"/>
        <v>26</v>
      </c>
      <c r="B39" s="86"/>
      <c r="C39" s="86"/>
      <c r="D39" s="58"/>
      <c r="E39" s="59"/>
      <c r="F39" s="62"/>
      <c r="G39" s="88"/>
      <c r="H39" s="88"/>
      <c r="I39" s="58"/>
      <c r="J39" s="58"/>
      <c r="K39" s="62"/>
      <c r="L39" s="62"/>
      <c r="M39" s="62"/>
      <c r="N39" s="62"/>
      <c r="O39" s="210"/>
      <c r="P39" s="58"/>
      <c r="Q39" s="72">
        <f>IFERROR((H39/G39)*Tabuľka2[[#All],[Náklady na zamestnanca (celková cena práce)]],0)</f>
        <v>0</v>
      </c>
      <c r="R39" s="185"/>
      <c r="S39" s="185"/>
    </row>
    <row r="40" spans="1:19" s="60" customFormat="1" ht="11.25" x14ac:dyDescent="0.2">
      <c r="A40" s="58">
        <f t="shared" si="1"/>
        <v>27</v>
      </c>
      <c r="B40" s="86"/>
      <c r="C40" s="86"/>
      <c r="D40" s="58"/>
      <c r="E40" s="59"/>
      <c r="F40" s="62"/>
      <c r="G40" s="88"/>
      <c r="H40" s="88"/>
      <c r="I40" s="58"/>
      <c r="J40" s="58"/>
      <c r="K40" s="62"/>
      <c r="L40" s="62"/>
      <c r="M40" s="62"/>
      <c r="N40" s="62"/>
      <c r="O40" s="210"/>
      <c r="P40" s="58"/>
      <c r="Q40" s="72">
        <f>IFERROR((H40/G40)*Tabuľka2[[#All],[Náklady na zamestnanca (celková cena práce)]],0)</f>
        <v>0</v>
      </c>
      <c r="R40" s="185"/>
      <c r="S40" s="185"/>
    </row>
    <row r="41" spans="1:19" s="60" customFormat="1" ht="11.25" x14ac:dyDescent="0.2">
      <c r="A41" s="58">
        <f t="shared" si="1"/>
        <v>28</v>
      </c>
      <c r="B41" s="86"/>
      <c r="C41" s="86"/>
      <c r="D41" s="58"/>
      <c r="E41" s="59"/>
      <c r="F41" s="62"/>
      <c r="G41" s="88"/>
      <c r="H41" s="88"/>
      <c r="I41" s="58"/>
      <c r="J41" s="58"/>
      <c r="K41" s="62"/>
      <c r="L41" s="62"/>
      <c r="M41" s="62"/>
      <c r="N41" s="62"/>
      <c r="O41" s="210"/>
      <c r="P41" s="58"/>
      <c r="Q41" s="72">
        <f>IFERROR((H41/G41)*Tabuľka2[[#All],[Náklady na zamestnanca (celková cena práce)]],0)</f>
        <v>0</v>
      </c>
      <c r="R41" s="185"/>
      <c r="S41" s="185"/>
    </row>
    <row r="42" spans="1:19" s="60" customFormat="1" ht="11.25" x14ac:dyDescent="0.2">
      <c r="A42" s="58">
        <f t="shared" si="1"/>
        <v>29</v>
      </c>
      <c r="B42" s="86"/>
      <c r="C42" s="86"/>
      <c r="D42" s="58"/>
      <c r="E42" s="59"/>
      <c r="F42" s="62"/>
      <c r="G42" s="88"/>
      <c r="H42" s="88"/>
      <c r="I42" s="58"/>
      <c r="J42" s="58"/>
      <c r="K42" s="62"/>
      <c r="L42" s="62"/>
      <c r="M42" s="62"/>
      <c r="N42" s="62"/>
      <c r="O42" s="210"/>
      <c r="P42" s="58"/>
      <c r="Q42" s="72">
        <f>IFERROR((H42/G42)*Tabuľka2[[#All],[Náklady na zamestnanca (celková cena práce)]],0)</f>
        <v>0</v>
      </c>
      <c r="R42" s="185"/>
      <c r="S42" s="185"/>
    </row>
    <row r="43" spans="1:19" s="60" customFormat="1" ht="11.25" x14ac:dyDescent="0.2">
      <c r="A43" s="58">
        <f t="shared" si="1"/>
        <v>30</v>
      </c>
      <c r="B43" s="86"/>
      <c r="C43" s="86"/>
      <c r="D43" s="58"/>
      <c r="E43" s="59"/>
      <c r="F43" s="62"/>
      <c r="G43" s="88"/>
      <c r="H43" s="88"/>
      <c r="I43" s="58"/>
      <c r="J43" s="58"/>
      <c r="K43" s="62"/>
      <c r="L43" s="62"/>
      <c r="M43" s="62"/>
      <c r="N43" s="62"/>
      <c r="O43" s="210"/>
      <c r="P43" s="58"/>
      <c r="Q43" s="72">
        <f>IFERROR((H43/G43)*Tabuľka2[[#All],[Náklady na zamestnanca (celková cena práce)]],0)</f>
        <v>0</v>
      </c>
      <c r="R43" s="185"/>
      <c r="S43" s="185"/>
    </row>
    <row r="44" spans="1:19" s="60" customFormat="1" ht="11.25" x14ac:dyDescent="0.2">
      <c r="A44" s="58">
        <f t="shared" si="1"/>
        <v>31</v>
      </c>
      <c r="B44" s="86"/>
      <c r="C44" s="86"/>
      <c r="D44" s="58"/>
      <c r="E44" s="59"/>
      <c r="F44" s="62"/>
      <c r="G44" s="88"/>
      <c r="H44" s="88"/>
      <c r="I44" s="58"/>
      <c r="J44" s="58"/>
      <c r="K44" s="62"/>
      <c r="L44" s="62"/>
      <c r="M44" s="62"/>
      <c r="N44" s="62"/>
      <c r="O44" s="210"/>
      <c r="P44" s="58"/>
      <c r="Q44" s="72">
        <f>IFERROR((H44/G44)*Tabuľka2[[#All],[Náklady na zamestnanca (celková cena práce)]],0)</f>
        <v>0</v>
      </c>
      <c r="R44" s="185"/>
      <c r="S44" s="185"/>
    </row>
    <row r="45" spans="1:19" s="60" customFormat="1" ht="11.25" x14ac:dyDescent="0.2">
      <c r="A45" s="58">
        <f t="shared" si="1"/>
        <v>32</v>
      </c>
      <c r="B45" s="86"/>
      <c r="C45" s="86"/>
      <c r="D45" s="58"/>
      <c r="E45" s="59"/>
      <c r="F45" s="62"/>
      <c r="G45" s="88"/>
      <c r="H45" s="88"/>
      <c r="I45" s="58"/>
      <c r="J45" s="58"/>
      <c r="K45" s="87"/>
      <c r="L45" s="62"/>
      <c r="M45" s="62"/>
      <c r="N45" s="62"/>
      <c r="O45" s="210"/>
      <c r="P45" s="58"/>
      <c r="Q45" s="72">
        <f>IFERROR((H45/G45)*Tabuľka2[[#All],[Náklady na zamestnanca (celková cena práce)]],0)</f>
        <v>0</v>
      </c>
      <c r="R45" s="185"/>
      <c r="S45" s="185"/>
    </row>
    <row r="46" spans="1:19" ht="33.75" customHeight="1" thickBot="1" x14ac:dyDescent="0.25">
      <c r="A46" s="21" t="str">
        <f ca="1">IF(language1="EN",INDIRECT(ADDRESS(MATCH(A47,terms_sk,0)+1,2,1,1,"Slovnik")),A47)</f>
        <v>Celkom:</v>
      </c>
      <c r="B46" s="21"/>
      <c r="C46" s="21"/>
      <c r="D46" s="21"/>
      <c r="E46" s="21"/>
      <c r="F46" s="21"/>
      <c r="G46" s="21"/>
      <c r="H46" s="21"/>
      <c r="I46" s="21"/>
      <c r="J46" s="22"/>
      <c r="K46" s="23">
        <f>SUM(K14:K45)</f>
        <v>0</v>
      </c>
      <c r="L46" s="26"/>
      <c r="M46" s="21"/>
      <c r="N46" s="21"/>
      <c r="O46" s="21"/>
      <c r="P46" s="21"/>
      <c r="Q46" s="23">
        <f>SUM(Q14:Q45)</f>
        <v>0</v>
      </c>
      <c r="R46" s="185">
        <f>SUM(R14:R45)</f>
        <v>0</v>
      </c>
      <c r="S46" s="186"/>
    </row>
    <row r="47" spans="1:19" s="12" customFormat="1" hidden="1" x14ac:dyDescent="0.2">
      <c r="A47" s="12" t="s">
        <v>11</v>
      </c>
      <c r="R47" s="187"/>
      <c r="S47" s="187"/>
    </row>
    <row r="48" spans="1:19" s="12" customFormat="1" ht="13.5" thickBot="1" x14ac:dyDescent="0.25">
      <c r="R48" s="187"/>
      <c r="S48" s="187"/>
    </row>
    <row r="49" spans="1:19" s="12" customFormat="1" ht="46.5" customHeight="1" thickBot="1" x14ac:dyDescent="0.25">
      <c r="A49" s="161"/>
      <c r="B49" s="163" t="s">
        <v>212</v>
      </c>
      <c r="C49" s="45" t="s">
        <v>213</v>
      </c>
      <c r="D49" s="46"/>
      <c r="E49" s="47"/>
      <c r="F49" s="45" t="s">
        <v>10</v>
      </c>
      <c r="G49" s="46"/>
      <c r="H49" s="47"/>
      <c r="I49" s="45" t="s">
        <v>9</v>
      </c>
      <c r="J49" s="46"/>
      <c r="K49" s="47"/>
      <c r="L49" s="45" t="s">
        <v>8</v>
      </c>
      <c r="M49" s="46"/>
      <c r="N49" s="47"/>
      <c r="O49" s="45" t="s">
        <v>12</v>
      </c>
      <c r="P49" s="46"/>
      <c r="Q49" s="47"/>
      <c r="R49" s="187"/>
      <c r="S49" s="187"/>
    </row>
    <row r="50" spans="1:19" s="12" customFormat="1" ht="33.75" x14ac:dyDescent="0.2">
      <c r="A50" s="159"/>
      <c r="B50" s="162" t="s">
        <v>190</v>
      </c>
      <c r="C50" s="43" t="s">
        <v>2</v>
      </c>
      <c r="D50" s="44" t="s">
        <v>6</v>
      </c>
      <c r="E50" s="43" t="s">
        <v>7</v>
      </c>
      <c r="F50" s="43" t="s">
        <v>2</v>
      </c>
      <c r="G50" s="44" t="s">
        <v>6</v>
      </c>
      <c r="H50" s="43" t="s">
        <v>7</v>
      </c>
      <c r="I50" s="43" t="s">
        <v>2</v>
      </c>
      <c r="J50" s="44" t="s">
        <v>6</v>
      </c>
      <c r="K50" s="43" t="s">
        <v>7</v>
      </c>
      <c r="L50" s="43" t="s">
        <v>2</v>
      </c>
      <c r="M50" s="44" t="s">
        <v>6</v>
      </c>
      <c r="N50" s="43" t="s">
        <v>7</v>
      </c>
      <c r="O50" s="43" t="s">
        <v>2</v>
      </c>
      <c r="P50" s="44" t="s">
        <v>6</v>
      </c>
      <c r="Q50" s="43" t="s">
        <v>7</v>
      </c>
      <c r="R50"/>
      <c r="S50"/>
    </row>
    <row r="51" spans="1:19" s="12" customFormat="1" ht="21" customHeight="1" x14ac:dyDescent="0.2">
      <c r="A51" s="160"/>
      <c r="B51" s="158"/>
      <c r="C51" s="63"/>
      <c r="D51" s="64"/>
      <c r="E51" s="63"/>
      <c r="F51" s="63"/>
      <c r="G51" s="64"/>
      <c r="H51" s="63"/>
      <c r="I51" s="63"/>
      <c r="J51" s="64"/>
      <c r="K51" s="63"/>
      <c r="L51" s="63"/>
      <c r="M51" s="64"/>
      <c r="N51" s="63"/>
      <c r="O51" s="63"/>
      <c r="P51" s="64"/>
      <c r="Q51" s="63"/>
      <c r="R51"/>
      <c r="S51"/>
    </row>
    <row r="52" spans="1:19" s="12" customFormat="1" ht="21" customHeight="1" x14ac:dyDescent="0.2">
      <c r="A52" s="160"/>
      <c r="B52" s="158"/>
      <c r="C52" s="63"/>
      <c r="D52" s="64"/>
      <c r="E52" s="63"/>
      <c r="F52" s="63"/>
      <c r="G52" s="64"/>
      <c r="H52" s="63"/>
      <c r="I52" s="63"/>
      <c r="J52" s="64"/>
      <c r="K52" s="63"/>
      <c r="L52" s="63"/>
      <c r="M52" s="64"/>
      <c r="N52" s="63"/>
      <c r="O52" s="63"/>
      <c r="P52" s="64"/>
      <c r="Q52" s="63"/>
      <c r="R52"/>
      <c r="S52"/>
    </row>
    <row r="53" spans="1:19" s="12" customFormat="1" ht="21" customHeight="1" x14ac:dyDescent="0.2">
      <c r="A53" s="160"/>
      <c r="B53" s="158"/>
      <c r="C53" s="63"/>
      <c r="D53" s="64"/>
      <c r="E53" s="63"/>
      <c r="F53" s="63"/>
      <c r="G53" s="64"/>
      <c r="H53" s="63"/>
      <c r="I53" s="63"/>
      <c r="J53" s="64"/>
      <c r="K53" s="63"/>
      <c r="L53" s="63"/>
      <c r="M53" s="64"/>
      <c r="N53" s="63"/>
      <c r="O53" s="63"/>
      <c r="P53" s="64"/>
      <c r="Q53" s="63"/>
      <c r="R53"/>
      <c r="S53"/>
    </row>
    <row r="54" spans="1:19" s="12" customFormat="1" ht="21" customHeight="1" x14ac:dyDescent="0.2">
      <c r="A54" s="160"/>
      <c r="B54" s="158"/>
      <c r="C54" s="63"/>
      <c r="D54" s="64"/>
      <c r="E54" s="63"/>
      <c r="F54" s="63"/>
      <c r="G54" s="64"/>
      <c r="H54" s="63"/>
      <c r="I54" s="63"/>
      <c r="J54" s="64"/>
      <c r="K54" s="63"/>
      <c r="L54" s="63"/>
      <c r="M54" s="64"/>
      <c r="N54" s="63"/>
      <c r="O54" s="63"/>
      <c r="P54" s="64"/>
      <c r="Q54" s="63"/>
      <c r="R54"/>
      <c r="S54"/>
    </row>
    <row r="55" spans="1:19" s="12" customFormat="1" ht="21" customHeight="1" x14ac:dyDescent="0.2">
      <c r="A55" s="160"/>
      <c r="B55" s="158"/>
      <c r="C55" s="63"/>
      <c r="D55" s="64"/>
      <c r="E55" s="63"/>
      <c r="F55" s="63"/>
      <c r="G55" s="64"/>
      <c r="H55" s="63"/>
      <c r="I55" s="63"/>
      <c r="J55" s="64"/>
      <c r="K55" s="63"/>
      <c r="L55" s="63"/>
      <c r="M55" s="64"/>
      <c r="N55" s="63"/>
      <c r="O55" s="63"/>
      <c r="P55" s="64"/>
      <c r="Q55" s="63"/>
      <c r="R55"/>
      <c r="S55"/>
    </row>
    <row r="56" spans="1:19" s="12" customFormat="1" ht="21" customHeight="1" x14ac:dyDescent="0.2">
      <c r="A56" s="160"/>
      <c r="B56" s="158"/>
      <c r="C56" s="63"/>
      <c r="D56" s="64"/>
      <c r="E56" s="63"/>
      <c r="F56" s="63"/>
      <c r="G56" s="64"/>
      <c r="H56" s="63"/>
      <c r="I56" s="63"/>
      <c r="J56" s="64"/>
      <c r="K56" s="63"/>
      <c r="L56" s="63"/>
      <c r="M56" s="64"/>
      <c r="N56" s="63"/>
      <c r="O56" s="63"/>
      <c r="P56" s="64"/>
      <c r="Q56" s="63"/>
      <c r="R56"/>
      <c r="S56"/>
    </row>
    <row r="57" spans="1:19" s="12" customFormat="1" ht="21" customHeight="1" x14ac:dyDescent="0.2">
      <c r="A57" s="160"/>
      <c r="B57" s="158"/>
      <c r="C57" s="63"/>
      <c r="D57" s="64"/>
      <c r="E57" s="63"/>
      <c r="F57" s="63"/>
      <c r="G57" s="64"/>
      <c r="H57" s="63"/>
      <c r="I57" s="63"/>
      <c r="J57" s="64"/>
      <c r="K57" s="63"/>
      <c r="L57" s="63"/>
      <c r="M57" s="64"/>
      <c r="N57" s="63"/>
      <c r="O57" s="63"/>
      <c r="P57" s="64"/>
      <c r="Q57" s="63"/>
      <c r="R57"/>
      <c r="S57"/>
    </row>
    <row r="58" spans="1:19" s="12" customFormat="1" ht="21" customHeight="1" x14ac:dyDescent="0.2">
      <c r="A58" s="160"/>
      <c r="B58" s="158"/>
      <c r="C58" s="63"/>
      <c r="D58" s="64"/>
      <c r="E58" s="63"/>
      <c r="F58" s="63"/>
      <c r="G58" s="64"/>
      <c r="H58" s="63"/>
      <c r="I58" s="63"/>
      <c r="J58" s="64"/>
      <c r="K58" s="63"/>
      <c r="L58" s="63"/>
      <c r="M58" s="64"/>
      <c r="N58" s="63"/>
      <c r="O58" s="63"/>
      <c r="P58" s="64"/>
      <c r="Q58" s="63"/>
      <c r="R58"/>
      <c r="S58"/>
    </row>
    <row r="59" spans="1:19" s="12" customFormat="1" ht="21" customHeight="1" x14ac:dyDescent="0.2">
      <c r="A59" s="160"/>
      <c r="B59" s="158"/>
      <c r="C59" s="63"/>
      <c r="D59" s="64"/>
      <c r="E59" s="63"/>
      <c r="F59" s="63"/>
      <c r="G59" s="64"/>
      <c r="H59" s="63"/>
      <c r="I59" s="63"/>
      <c r="J59" s="64"/>
      <c r="K59" s="63"/>
      <c r="L59" s="63"/>
      <c r="M59" s="64"/>
      <c r="N59" s="63"/>
      <c r="O59" s="63"/>
      <c r="P59" s="64"/>
      <c r="Q59" s="63"/>
      <c r="R59"/>
      <c r="S59"/>
    </row>
    <row r="60" spans="1:19" s="12" customFormat="1" ht="21" customHeight="1" x14ac:dyDescent="0.2">
      <c r="A60" s="160"/>
      <c r="B60" s="158"/>
      <c r="C60" s="63"/>
      <c r="D60" s="64"/>
      <c r="E60" s="63"/>
      <c r="F60" s="63"/>
      <c r="G60" s="64"/>
      <c r="H60" s="63"/>
      <c r="I60" s="63"/>
      <c r="J60" s="64"/>
      <c r="K60" s="63"/>
      <c r="L60" s="63"/>
      <c r="M60" s="64"/>
      <c r="N60" s="63"/>
      <c r="O60" s="63"/>
      <c r="P60" s="64"/>
      <c r="Q60" s="63"/>
      <c r="R60"/>
      <c r="S60"/>
    </row>
    <row r="61" spans="1:19" s="12" customFormat="1" ht="21" customHeight="1" x14ac:dyDescent="0.2">
      <c r="A61" s="160"/>
      <c r="B61" s="158"/>
      <c r="C61" s="63"/>
      <c r="D61" s="64"/>
      <c r="E61" s="63"/>
      <c r="F61" s="63"/>
      <c r="G61" s="64"/>
      <c r="H61" s="63"/>
      <c r="I61" s="63"/>
      <c r="J61" s="64"/>
      <c r="K61" s="63"/>
      <c r="L61" s="63"/>
      <c r="M61" s="64"/>
      <c r="N61" s="63"/>
      <c r="O61" s="63"/>
      <c r="P61" s="64"/>
      <c r="Q61" s="63"/>
      <c r="R61"/>
      <c r="S61"/>
    </row>
    <row r="62" spans="1:19" s="12" customFormat="1" ht="21" customHeight="1" x14ac:dyDescent="0.2">
      <c r="A62" s="160"/>
      <c r="B62" s="158"/>
      <c r="C62" s="63"/>
      <c r="D62" s="64"/>
      <c r="E62" s="63"/>
      <c r="F62" s="63"/>
      <c r="G62" s="64"/>
      <c r="H62" s="63"/>
      <c r="I62" s="63"/>
      <c r="J62" s="64"/>
      <c r="K62" s="63"/>
      <c r="L62" s="63"/>
      <c r="M62" s="64"/>
      <c r="N62" s="63"/>
      <c r="O62" s="63"/>
      <c r="P62" s="64"/>
      <c r="Q62" s="63"/>
      <c r="R62"/>
      <c r="S62"/>
    </row>
    <row r="63" spans="1:19" s="12" customFormat="1" x14ac:dyDescent="0.2">
      <c r="R63"/>
      <c r="S63"/>
    </row>
    <row r="64" spans="1:19" s="12" customFormat="1" x14ac:dyDescent="0.2">
      <c r="R64"/>
      <c r="S64"/>
    </row>
    <row r="65" spans="1:17" x14ac:dyDescent="0.2">
      <c r="A65" s="3"/>
      <c r="B65" s="3"/>
      <c r="C65" s="3"/>
      <c r="D65" s="4"/>
      <c r="E65" s="4"/>
      <c r="F65" s="4"/>
      <c r="G65" s="4"/>
      <c r="H65" s="4"/>
      <c r="I65" s="4"/>
      <c r="J65" s="4"/>
      <c r="L65" s="4"/>
      <c r="M65" s="4"/>
      <c r="N65" s="5"/>
      <c r="O65" s="5"/>
      <c r="P65" s="5"/>
    </row>
    <row r="66" spans="1:17" x14ac:dyDescent="0.2">
      <c r="B66" s="32" t="str">
        <f ca="1">IF(language1="EN",INDIRECT(ADDRESS(MATCH(B67,terms_sk,0)+1,2,1,1,"Slovnik")),B67)</f>
        <v>PREHĽADY</v>
      </c>
      <c r="C66" s="32"/>
      <c r="D66" s="4"/>
      <c r="E66" s="4"/>
      <c r="F66" s="4"/>
      <c r="G66" s="4"/>
      <c r="H66" s="4"/>
      <c r="I66" s="4"/>
      <c r="J66" s="4"/>
      <c r="O66" s="4"/>
      <c r="P66" s="4"/>
      <c r="Q66" s="5"/>
    </row>
    <row r="67" spans="1:17" ht="13.5" thickBot="1" x14ac:dyDescent="0.25">
      <c r="B67" s="29" t="s">
        <v>33</v>
      </c>
      <c r="C67" s="29"/>
      <c r="D67" s="4"/>
      <c r="E67" s="4"/>
      <c r="F67" s="4"/>
      <c r="G67" s="4"/>
      <c r="H67" s="4"/>
      <c r="I67" s="4"/>
      <c r="J67" s="4"/>
      <c r="O67" s="4"/>
      <c r="P67" s="4"/>
      <c r="Q67" s="5"/>
    </row>
    <row r="68" spans="1:17" ht="30" customHeight="1" x14ac:dyDescent="0.2">
      <c r="B68" s="49" t="str">
        <f ca="1">IF(language1="EN",INDIRECT(ADDRESS(MATCH(B69,terms_sk,0)+1,2,1,1,"Slovnik")),B69)</f>
        <v>Rozpočtová položka</v>
      </c>
      <c r="C68" s="50" t="str">
        <f t="shared" ref="C68:L68" ca="1" si="2">IF(language1="EN",INDIRECT(ADDRESS(MATCH(C69,terms_sk,0)+1,2,1,1,"Slovnik")),C69)</f>
        <v>Riadenie projektu</v>
      </c>
      <c r="D68" s="50" t="str">
        <f t="shared" ca="1" si="2"/>
        <v>Aktivita1</v>
      </c>
      <c r="E68" s="50" t="str">
        <f t="shared" ca="1" si="2"/>
        <v>Aktivita2</v>
      </c>
      <c r="F68" s="50" t="str">
        <f t="shared" ca="1" si="2"/>
        <v>Aktivita3</v>
      </c>
      <c r="G68" s="50" t="str">
        <f t="shared" ca="1" si="2"/>
        <v>Aktivita4</v>
      </c>
      <c r="H68" s="50" t="str">
        <f t="shared" ca="1" si="2"/>
        <v>Aktivita5</v>
      </c>
      <c r="I68" s="50" t="str">
        <f t="shared" ca="1" si="2"/>
        <v>Aktivita6</v>
      </c>
      <c r="J68" s="50" t="str">
        <f t="shared" ca="1" si="2"/>
        <v>Aktivita7</v>
      </c>
      <c r="K68" s="50" t="str">
        <f t="shared" ca="1" si="2"/>
        <v>Aktivita8</v>
      </c>
      <c r="L68" s="51" t="str">
        <f t="shared" ca="1" si="2"/>
        <v>SPOLU</v>
      </c>
      <c r="O68" s="4"/>
      <c r="P68" s="4"/>
      <c r="Q68" s="5"/>
    </row>
    <row r="69" spans="1:17" ht="30" hidden="1" customHeight="1" x14ac:dyDescent="0.2">
      <c r="B69" s="52" t="s">
        <v>182</v>
      </c>
      <c r="C69" s="53" t="s">
        <v>202</v>
      </c>
      <c r="D69" s="53" t="s">
        <v>19</v>
      </c>
      <c r="E69" s="53" t="s">
        <v>20</v>
      </c>
      <c r="F69" s="53" t="s">
        <v>21</v>
      </c>
      <c r="G69" s="53" t="s">
        <v>22</v>
      </c>
      <c r="H69" s="53" t="s">
        <v>23</v>
      </c>
      <c r="I69" s="53" t="s">
        <v>24</v>
      </c>
      <c r="J69" s="53" t="s">
        <v>25</v>
      </c>
      <c r="K69" s="53" t="s">
        <v>26</v>
      </c>
      <c r="L69" s="54" t="s">
        <v>193</v>
      </c>
      <c r="O69" s="4"/>
      <c r="P69" s="4"/>
      <c r="Q69" s="5"/>
    </row>
    <row r="70" spans="1:17" ht="30" customHeight="1" x14ac:dyDescent="0.2">
      <c r="B70" s="55">
        <f t="array" ref="B70">IFERROR(INDEX($B$14:$B$45,MATCH(0,COUNTIF($B$69:$B69,$B$14:$B$45),0)),"")</f>
        <v>0</v>
      </c>
      <c r="C70" s="56">
        <f t="array" aca="1" ref="C70" ca="1">SUM(IF($B$14:$B$45=$B70,IF($J$14:$J$45=C$68,($K$14:$K$45),0)))</f>
        <v>0</v>
      </c>
      <c r="D70" s="56">
        <f t="array" aca="1" ref="D70" ca="1">SUM(IF($B$14:$B$45=$B70,IF($J$14:$J$45=D$68,($K$14:$K$45),0)))</f>
        <v>0</v>
      </c>
      <c r="E70" s="56">
        <f t="array" aca="1" ref="E70" ca="1">SUM(IF($B$14:$B$45=$B70,IF($J$14:$J$45=E$68,($K$14:$K$45),0)))</f>
        <v>0</v>
      </c>
      <c r="F70" s="56">
        <f t="array" aca="1" ref="F70" ca="1">SUM(IF($B$14:$B$45=$B70,IF($J$14:$J$45=F$68,($K$14:$K$45),0)))</f>
        <v>0</v>
      </c>
      <c r="G70" s="56">
        <f t="array" aca="1" ref="G70" ca="1">SUM(IF($B$14:$B$45=$B70,IF($J$14:$J$45=G$68,($K$14:$K$45),0)))</f>
        <v>0</v>
      </c>
      <c r="H70" s="56">
        <f t="array" aca="1" ref="H70" ca="1">SUM(IF($B$14:$B$45=$B70,IF($J$14:$J$45=H$68,($K$14:$K$45),0)))</f>
        <v>0</v>
      </c>
      <c r="I70" s="56">
        <f t="array" aca="1" ref="I70" ca="1">SUM(IF($B$14:$B$45=$B70,IF($J$14:$J$45=I$68,($K$14:$K$45),0)))</f>
        <v>0</v>
      </c>
      <c r="J70" s="56">
        <f t="array" aca="1" ref="J70" ca="1">SUM(IF($B$14:$B$45=$B70,IF($J$14:$J$45=J$68,($K$14:$K$45),0)))</f>
        <v>0</v>
      </c>
      <c r="K70" s="56">
        <f t="array" aca="1" ref="K70" ca="1">SUM(IF($B$14:$B$45=$B70,IF($J$14:$J$45=K$68,($K$14:$K$45),0)))</f>
        <v>0</v>
      </c>
      <c r="L70" s="57">
        <f t="shared" ref="L70:L112" ca="1" si="3">SUM(C70:J70)</f>
        <v>0</v>
      </c>
      <c r="O70" s="4"/>
      <c r="P70" s="4"/>
      <c r="Q70" s="5"/>
    </row>
    <row r="71" spans="1:17" ht="30" customHeight="1" x14ac:dyDescent="0.2">
      <c r="B71" s="55" t="str">
        <f t="array" ref="B71">IFERROR(INDEX($B$14:$B$45,MATCH(0,COUNTIF($B$69:$B70,$B$14:$B$45),0)),"")</f>
        <v/>
      </c>
      <c r="C71" s="56">
        <f t="array" aca="1" ref="C71" ca="1">SUM(IF($B$14:$B$45=$B71,IF($J$14:$J$45=C$68,($K$14:$K$45),0)))</f>
        <v>0</v>
      </c>
      <c r="D71" s="56">
        <f t="array" aca="1" ref="D71" ca="1">SUM(IF($B$14:$B$45=$B71,IF($J$14:$J$45=D$68,($K$14:$K$45),0)))</f>
        <v>0</v>
      </c>
      <c r="E71" s="56">
        <f t="array" aca="1" ref="E71" ca="1">SUM(IF($B$14:$B$45=$B71,IF($J$14:$J$45=E$68,($K$14:$K$45),0)))</f>
        <v>0</v>
      </c>
      <c r="F71" s="56">
        <f t="array" aca="1" ref="F71" ca="1">SUM(IF($B$14:$B$45=$B71,IF($J$14:$J$45=F$68,($K$14:$K$45),0)))</f>
        <v>0</v>
      </c>
      <c r="G71" s="56">
        <f t="array" aca="1" ref="G71" ca="1">SUM(IF($B$14:$B$45=$B71,IF($J$14:$J$45=G$68,($K$14:$K$45),0)))</f>
        <v>0</v>
      </c>
      <c r="H71" s="56">
        <f t="array" aca="1" ref="H71" ca="1">SUM(IF($B$14:$B$45=$B71,IF($J$14:$J$45=H$68,($K$14:$K$45),0)))</f>
        <v>0</v>
      </c>
      <c r="I71" s="56">
        <f t="array" aca="1" ref="I71" ca="1">SUM(IF($B$14:$B$45=$B71,IF($J$14:$J$45=I$68,($K$14:$K$45),0)))</f>
        <v>0</v>
      </c>
      <c r="J71" s="56">
        <f t="array" aca="1" ref="J71" ca="1">SUM(IF($B$14:$B$45=$B71,IF($J$14:$J$45=J$68,($K$14:$K$45),0)))</f>
        <v>0</v>
      </c>
      <c r="K71" s="56">
        <f t="array" aca="1" ref="K71" ca="1">SUM(IF($B$14:$B$45=$B71,IF($J$14:$J$45=K$68,($K$14:$K$45),0)))</f>
        <v>0</v>
      </c>
      <c r="L71" s="57">
        <f t="shared" ca="1" si="3"/>
        <v>0</v>
      </c>
      <c r="O71" s="4"/>
      <c r="P71" s="4"/>
      <c r="Q71" s="5"/>
    </row>
    <row r="72" spans="1:17" ht="30" customHeight="1" x14ac:dyDescent="0.2">
      <c r="B72" s="55" t="str">
        <f t="array" ref="B72">IFERROR(INDEX($B$14:$B$45,MATCH(0,COUNTIF($B$69:$B71,$B$14:$B$45),0)),"")</f>
        <v/>
      </c>
      <c r="C72" s="56">
        <f t="array" aca="1" ref="C72" ca="1">SUM(IF($B$14:$B$45=$B72,IF($J$14:$J$45=C$68,($K$14:$K$45),0)))</f>
        <v>0</v>
      </c>
      <c r="D72" s="56">
        <f t="array" aca="1" ref="D72" ca="1">SUM(IF($B$14:$B$45=$B72,IF($J$14:$J$45=D$68,($K$14:$K$45),0)))</f>
        <v>0</v>
      </c>
      <c r="E72" s="56">
        <f t="array" aca="1" ref="E72" ca="1">SUM(IF($B$14:$B$45=$B72,IF($J$14:$J$45=E$68,($K$14:$K$45),0)))</f>
        <v>0</v>
      </c>
      <c r="F72" s="56">
        <f t="array" aca="1" ref="F72" ca="1">SUM(IF($B$14:$B$45=$B72,IF($J$14:$J$45=F$68,($K$14:$K$45),0)))</f>
        <v>0</v>
      </c>
      <c r="G72" s="56">
        <f t="array" aca="1" ref="G72" ca="1">SUM(IF($B$14:$B$45=$B72,IF($J$14:$J$45=G$68,($K$14:$K$45),0)))</f>
        <v>0</v>
      </c>
      <c r="H72" s="56">
        <f t="array" aca="1" ref="H72" ca="1">SUM(IF($B$14:$B$45=$B72,IF($J$14:$J$45=H$68,($K$14:$K$45),0)))</f>
        <v>0</v>
      </c>
      <c r="I72" s="56">
        <f t="array" aca="1" ref="I72" ca="1">SUM(IF($B$14:$B$45=$B72,IF($J$14:$J$45=I$68,($K$14:$K$45),0)))</f>
        <v>0</v>
      </c>
      <c r="J72" s="56">
        <f t="array" aca="1" ref="J72" ca="1">SUM(IF($B$14:$B$45=$B72,IF($J$14:$J$45=J$68,($K$14:$K$45),0)))</f>
        <v>0</v>
      </c>
      <c r="K72" s="56">
        <f t="array" aca="1" ref="K72" ca="1">SUM(IF($B$14:$B$45=$B72,IF($J$14:$J$45=K$68,($K$14:$K$45),0)))</f>
        <v>0</v>
      </c>
      <c r="L72" s="57">
        <f t="shared" ca="1" si="3"/>
        <v>0</v>
      </c>
      <c r="O72" s="4"/>
      <c r="P72" s="4"/>
      <c r="Q72" s="5"/>
    </row>
    <row r="73" spans="1:17" ht="30" customHeight="1" x14ac:dyDescent="0.2">
      <c r="B73" s="55" t="str">
        <f t="array" ref="B73">IFERROR(INDEX($B$14:$B$45,MATCH(0,COUNTIF($B$69:$B72,$B$14:$B$45),0)),"")</f>
        <v/>
      </c>
      <c r="C73" s="56">
        <f t="array" aca="1" ref="C73" ca="1">SUM(IF($B$14:$B$45=$B73,IF($J$14:$J$45=C$68,($K$14:$K$45),0)))</f>
        <v>0</v>
      </c>
      <c r="D73" s="56">
        <f t="array" aca="1" ref="D73" ca="1">SUM(IF($B$14:$B$45=$B73,IF($J$14:$J$45=D$68,($K$14:$K$45),0)))</f>
        <v>0</v>
      </c>
      <c r="E73" s="56">
        <f t="array" aca="1" ref="E73" ca="1">SUM(IF($B$14:$B$45=$B73,IF($J$14:$J$45=E$68,($K$14:$K$45),0)))</f>
        <v>0</v>
      </c>
      <c r="F73" s="56">
        <f t="array" aca="1" ref="F73" ca="1">SUM(IF($B$14:$B$45=$B73,IF($J$14:$J$45=F$68,($K$14:$K$45),0)))</f>
        <v>0</v>
      </c>
      <c r="G73" s="56">
        <f t="array" aca="1" ref="G73" ca="1">SUM(IF($B$14:$B$45=$B73,IF($J$14:$J$45=G$68,($K$14:$K$45),0)))</f>
        <v>0</v>
      </c>
      <c r="H73" s="56">
        <f t="array" aca="1" ref="H73" ca="1">SUM(IF($B$14:$B$45=$B73,IF($J$14:$J$45=H$68,($K$14:$K$45),0)))</f>
        <v>0</v>
      </c>
      <c r="I73" s="56">
        <f t="array" aca="1" ref="I73" ca="1">SUM(IF($B$14:$B$45=$B73,IF($J$14:$J$45=I$68,($K$14:$K$45),0)))</f>
        <v>0</v>
      </c>
      <c r="J73" s="56">
        <f t="array" aca="1" ref="J73" ca="1">SUM(IF($B$14:$B$45=$B73,IF($J$14:$J$45=J$68,($K$14:$K$45),0)))</f>
        <v>0</v>
      </c>
      <c r="K73" s="56">
        <f t="array" aca="1" ref="K73" ca="1">SUM(IF($B$14:$B$45=$B73,IF($J$14:$J$45=K$68,($K$14:$K$45),0)))</f>
        <v>0</v>
      </c>
      <c r="L73" s="57">
        <f t="shared" ca="1" si="3"/>
        <v>0</v>
      </c>
      <c r="O73" s="4"/>
      <c r="P73" s="4"/>
      <c r="Q73" s="5"/>
    </row>
    <row r="74" spans="1:17" ht="30" customHeight="1" x14ac:dyDescent="0.2">
      <c r="B74" s="55" t="str">
        <f t="array" ref="B74">IFERROR(INDEX($B$14:$B$45,MATCH(0,COUNTIF($B$69:$B73,$B$14:$B$45),0)),"")</f>
        <v/>
      </c>
      <c r="C74" s="56">
        <f t="array" aca="1" ref="C74" ca="1">SUM(IF($B$14:$B$45=$B74,IF($J$14:$J$45=C$68,($K$14:$K$45),0)))</f>
        <v>0</v>
      </c>
      <c r="D74" s="56">
        <f t="array" aca="1" ref="D74" ca="1">SUM(IF($B$14:$B$45=$B74,IF($J$14:$J$45=D$68,($K$14:$K$45),0)))</f>
        <v>0</v>
      </c>
      <c r="E74" s="56">
        <f t="array" aca="1" ref="E74" ca="1">SUM(IF($B$14:$B$45=$B74,IF($J$14:$J$45=E$68,($K$14:$K$45),0)))</f>
        <v>0</v>
      </c>
      <c r="F74" s="56">
        <f t="array" aca="1" ref="F74" ca="1">SUM(IF($B$14:$B$45=$B74,IF($J$14:$J$45=F$68,($K$14:$K$45),0)))</f>
        <v>0</v>
      </c>
      <c r="G74" s="56">
        <f t="array" aca="1" ref="G74" ca="1">SUM(IF($B$14:$B$45=$B74,IF($J$14:$J$45=G$68,($K$14:$K$45),0)))</f>
        <v>0</v>
      </c>
      <c r="H74" s="56">
        <f t="array" aca="1" ref="H74" ca="1">SUM(IF($B$14:$B$45=$B74,IF($J$14:$J$45=H$68,($K$14:$K$45),0)))</f>
        <v>0</v>
      </c>
      <c r="I74" s="56">
        <f t="array" aca="1" ref="I74" ca="1">SUM(IF($B$14:$B$45=$B74,IF($J$14:$J$45=I$68,($K$14:$K$45),0)))</f>
        <v>0</v>
      </c>
      <c r="J74" s="56">
        <f t="array" aca="1" ref="J74" ca="1">SUM(IF($B$14:$B$45=$B74,IF($J$14:$J$45=J$68,($K$14:$K$45),0)))</f>
        <v>0</v>
      </c>
      <c r="K74" s="56">
        <f t="array" aca="1" ref="K74" ca="1">SUM(IF($B$14:$B$45=$B74,IF($J$14:$J$45=K$68,($K$14:$K$45),0)))</f>
        <v>0</v>
      </c>
      <c r="L74" s="57">
        <f t="shared" ca="1" si="3"/>
        <v>0</v>
      </c>
      <c r="O74" s="4"/>
      <c r="P74" s="4"/>
      <c r="Q74" s="5"/>
    </row>
    <row r="75" spans="1:17" ht="30" customHeight="1" x14ac:dyDescent="0.2">
      <c r="B75" s="55" t="str">
        <f t="array" ref="B75">IFERROR(INDEX($B$14:$B$45,MATCH(0,COUNTIF($B$69:$B74,$B$14:$B$45),0)),"")</f>
        <v/>
      </c>
      <c r="C75" s="56">
        <f t="array" aca="1" ref="C75" ca="1">SUM(IF($B$14:$B$45=$B75,IF($J$14:$J$45=C$68,($K$14:$K$45),0)))</f>
        <v>0</v>
      </c>
      <c r="D75" s="56">
        <f t="array" aca="1" ref="D75" ca="1">SUM(IF($B$14:$B$45=$B75,IF($J$14:$J$45=D$68,($K$14:$K$45),0)))</f>
        <v>0</v>
      </c>
      <c r="E75" s="56">
        <f t="array" aca="1" ref="E75" ca="1">SUM(IF($B$14:$B$45=$B75,IF($J$14:$J$45=E$68,($K$14:$K$45),0)))</f>
        <v>0</v>
      </c>
      <c r="F75" s="56">
        <f t="array" aca="1" ref="F75" ca="1">SUM(IF($B$14:$B$45=$B75,IF($J$14:$J$45=F$68,($K$14:$K$45),0)))</f>
        <v>0</v>
      </c>
      <c r="G75" s="56">
        <f t="array" aca="1" ref="G75" ca="1">SUM(IF($B$14:$B$45=$B75,IF($J$14:$J$45=G$68,($K$14:$K$45),0)))</f>
        <v>0</v>
      </c>
      <c r="H75" s="56">
        <f t="array" aca="1" ref="H75" ca="1">SUM(IF($B$14:$B$45=$B75,IF($J$14:$J$45=H$68,($K$14:$K$45),0)))</f>
        <v>0</v>
      </c>
      <c r="I75" s="56">
        <f t="array" aca="1" ref="I75" ca="1">SUM(IF($B$14:$B$45=$B75,IF($J$14:$J$45=I$68,($K$14:$K$45),0)))</f>
        <v>0</v>
      </c>
      <c r="J75" s="56">
        <f t="array" aca="1" ref="J75" ca="1">SUM(IF($B$14:$B$45=$B75,IF($J$14:$J$45=J$68,($K$14:$K$45),0)))</f>
        <v>0</v>
      </c>
      <c r="K75" s="56">
        <f t="array" aca="1" ref="K75" ca="1">SUM(IF($B$14:$B$45=$B75,IF($J$14:$J$45=K$68,($K$14:$K$45),0)))</f>
        <v>0</v>
      </c>
      <c r="L75" s="57">
        <f t="shared" ca="1" si="3"/>
        <v>0</v>
      </c>
      <c r="O75" s="4"/>
      <c r="P75" s="4"/>
      <c r="Q75" s="5"/>
    </row>
    <row r="76" spans="1:17" ht="30" customHeight="1" x14ac:dyDescent="0.2">
      <c r="B76" s="55" t="str">
        <f t="array" ref="B76">IFERROR(INDEX($B$14:$B$45,MATCH(0,COUNTIF($B$69:$B75,$B$14:$B$45),0)),"")</f>
        <v/>
      </c>
      <c r="C76" s="56">
        <f t="array" aca="1" ref="C76" ca="1">SUM(IF($B$14:$B$45=$B76,IF($J$14:$J$45=C$68,($K$14:$K$45),0)))</f>
        <v>0</v>
      </c>
      <c r="D76" s="56">
        <f t="array" aca="1" ref="D76" ca="1">SUM(IF($B$14:$B$45=$B76,IF($J$14:$J$45=D$68,($K$14:$K$45),0)))</f>
        <v>0</v>
      </c>
      <c r="E76" s="56">
        <f t="array" aca="1" ref="E76" ca="1">SUM(IF($B$14:$B$45=$B76,IF($J$14:$J$45=E$68,($K$14:$K$45),0)))</f>
        <v>0</v>
      </c>
      <c r="F76" s="56">
        <f t="array" aca="1" ref="F76" ca="1">SUM(IF($B$14:$B$45=$B76,IF($J$14:$J$45=F$68,($K$14:$K$45),0)))</f>
        <v>0</v>
      </c>
      <c r="G76" s="56">
        <f t="array" aca="1" ref="G76" ca="1">SUM(IF($B$14:$B$45=$B76,IF($J$14:$J$45=G$68,($K$14:$K$45),0)))</f>
        <v>0</v>
      </c>
      <c r="H76" s="56">
        <f t="array" aca="1" ref="H76" ca="1">SUM(IF($B$14:$B$45=$B76,IF($J$14:$J$45=H$68,($K$14:$K$45),0)))</f>
        <v>0</v>
      </c>
      <c r="I76" s="56">
        <f t="array" aca="1" ref="I76" ca="1">SUM(IF($B$14:$B$45=$B76,IF($J$14:$J$45=I$68,($K$14:$K$45),0)))</f>
        <v>0</v>
      </c>
      <c r="J76" s="56">
        <f t="array" aca="1" ref="J76" ca="1">SUM(IF($B$14:$B$45=$B76,IF($J$14:$J$45=J$68,($K$14:$K$45),0)))</f>
        <v>0</v>
      </c>
      <c r="K76" s="56">
        <f t="array" aca="1" ref="K76" ca="1">SUM(IF($B$14:$B$45=$B76,IF($J$14:$J$45=K$68,($K$14:$K$45),0)))</f>
        <v>0</v>
      </c>
      <c r="L76" s="57">
        <f t="shared" ca="1" si="3"/>
        <v>0</v>
      </c>
      <c r="O76" s="4"/>
      <c r="P76" s="4"/>
      <c r="Q76" s="5"/>
    </row>
    <row r="77" spans="1:17" ht="30" customHeight="1" x14ac:dyDescent="0.2">
      <c r="B77" s="55" t="str">
        <f t="array" ref="B77">IFERROR(INDEX($B$14:$B$45,MATCH(0,COUNTIF($B$69:$B76,$B$14:$B$45),0)),"")</f>
        <v/>
      </c>
      <c r="C77" s="56">
        <f t="array" aca="1" ref="C77" ca="1">SUM(IF($B$14:$B$45=$B77,IF($J$14:$J$45=C$68,($K$14:$K$45),0)))</f>
        <v>0</v>
      </c>
      <c r="D77" s="56">
        <f t="array" aca="1" ref="D77" ca="1">SUM(IF($B$14:$B$45=$B77,IF($J$14:$J$45=D$68,($K$14:$K$45),0)))</f>
        <v>0</v>
      </c>
      <c r="E77" s="56">
        <f t="array" aca="1" ref="E77" ca="1">SUM(IF($B$14:$B$45=$B77,IF($J$14:$J$45=E$68,($K$14:$K$45),0)))</f>
        <v>0</v>
      </c>
      <c r="F77" s="56">
        <f t="array" aca="1" ref="F77" ca="1">SUM(IF($B$14:$B$45=$B77,IF($J$14:$J$45=F$68,($K$14:$K$45),0)))</f>
        <v>0</v>
      </c>
      <c r="G77" s="56">
        <f t="array" aca="1" ref="G77" ca="1">SUM(IF($B$14:$B$45=$B77,IF($J$14:$J$45=G$68,($K$14:$K$45),0)))</f>
        <v>0</v>
      </c>
      <c r="H77" s="56">
        <f t="array" aca="1" ref="H77" ca="1">SUM(IF($B$14:$B$45=$B77,IF($J$14:$J$45=H$68,($K$14:$K$45),0)))</f>
        <v>0</v>
      </c>
      <c r="I77" s="56">
        <f t="array" aca="1" ref="I77" ca="1">SUM(IF($B$14:$B$45=$B77,IF($J$14:$J$45=I$68,($K$14:$K$45),0)))</f>
        <v>0</v>
      </c>
      <c r="J77" s="56">
        <f t="array" aca="1" ref="J77" ca="1">SUM(IF($B$14:$B$45=$B77,IF($J$14:$J$45=J$68,($K$14:$K$45),0)))</f>
        <v>0</v>
      </c>
      <c r="K77" s="56">
        <f t="array" aca="1" ref="K77" ca="1">SUM(IF($B$14:$B$45=$B77,IF($J$14:$J$45=K$68,($K$14:$K$45),0)))</f>
        <v>0</v>
      </c>
      <c r="L77" s="57">
        <f t="shared" ca="1" si="3"/>
        <v>0</v>
      </c>
      <c r="O77" s="4"/>
      <c r="P77" s="4"/>
      <c r="Q77" s="5"/>
    </row>
    <row r="78" spans="1:17" ht="30" customHeight="1" x14ac:dyDescent="0.2">
      <c r="B78" s="55" t="str">
        <f t="array" ref="B78">IFERROR(INDEX($B$14:$B$45,MATCH(0,COUNTIF($B$69:$B77,$B$14:$B$45),0)),"")</f>
        <v/>
      </c>
      <c r="C78" s="56">
        <f t="array" aca="1" ref="C78" ca="1">SUM(IF($B$14:$B$45=$B78,IF($J$14:$J$45=C$68,($K$14:$K$45),0)))</f>
        <v>0</v>
      </c>
      <c r="D78" s="56">
        <f t="array" aca="1" ref="D78" ca="1">SUM(IF($B$14:$B$45=$B78,IF($J$14:$J$45=D$68,($K$14:$K$45),0)))</f>
        <v>0</v>
      </c>
      <c r="E78" s="56">
        <f t="array" aca="1" ref="E78" ca="1">SUM(IF($B$14:$B$45=$B78,IF($J$14:$J$45=E$68,($K$14:$K$45),0)))</f>
        <v>0</v>
      </c>
      <c r="F78" s="56">
        <f t="array" aca="1" ref="F78" ca="1">SUM(IF($B$14:$B$45=$B78,IF($J$14:$J$45=F$68,($K$14:$K$45),0)))</f>
        <v>0</v>
      </c>
      <c r="G78" s="56">
        <f t="array" aca="1" ref="G78" ca="1">SUM(IF($B$14:$B$45=$B78,IF($J$14:$J$45=G$68,($K$14:$K$45),0)))</f>
        <v>0</v>
      </c>
      <c r="H78" s="56">
        <f t="array" aca="1" ref="H78" ca="1">SUM(IF($B$14:$B$45=$B78,IF($J$14:$J$45=H$68,($K$14:$K$45),0)))</f>
        <v>0</v>
      </c>
      <c r="I78" s="56">
        <f t="array" aca="1" ref="I78" ca="1">SUM(IF($B$14:$B$45=$B78,IF($J$14:$J$45=I$68,($K$14:$K$45),0)))</f>
        <v>0</v>
      </c>
      <c r="J78" s="56">
        <f t="array" aca="1" ref="J78" ca="1">SUM(IF($B$14:$B$45=$B78,IF($J$14:$J$45=J$68,($K$14:$K$45),0)))</f>
        <v>0</v>
      </c>
      <c r="K78" s="56">
        <f t="array" aca="1" ref="K78" ca="1">SUM(IF($B$14:$B$45=$B78,IF($J$14:$J$45=K$68,($K$14:$K$45),0)))</f>
        <v>0</v>
      </c>
      <c r="L78" s="57">
        <f t="shared" ca="1" si="3"/>
        <v>0</v>
      </c>
      <c r="O78" s="4"/>
      <c r="P78" s="4"/>
      <c r="Q78" s="5"/>
    </row>
    <row r="79" spans="1:17" ht="30" customHeight="1" x14ac:dyDescent="0.2">
      <c r="B79" s="55" t="str">
        <f t="array" ref="B79">IFERROR(INDEX($B$14:$B$45,MATCH(0,COUNTIF($B$69:$B78,$B$14:$B$45),0)),"")</f>
        <v/>
      </c>
      <c r="C79" s="56">
        <f t="array" aca="1" ref="C79" ca="1">SUM(IF($B$14:$B$45=$B79,IF($J$14:$J$45=C$68,($K$14:$K$45),0)))</f>
        <v>0</v>
      </c>
      <c r="D79" s="56">
        <f t="array" aca="1" ref="D79" ca="1">SUM(IF($B$14:$B$45=$B79,IF($J$14:$J$45=D$68,($K$14:$K$45),0)))</f>
        <v>0</v>
      </c>
      <c r="E79" s="56">
        <f t="array" aca="1" ref="E79" ca="1">SUM(IF($B$14:$B$45=$B79,IF($J$14:$J$45=E$68,($K$14:$K$45),0)))</f>
        <v>0</v>
      </c>
      <c r="F79" s="56">
        <f t="array" aca="1" ref="F79" ca="1">SUM(IF($B$14:$B$45=$B79,IF($J$14:$J$45=F$68,($K$14:$K$45),0)))</f>
        <v>0</v>
      </c>
      <c r="G79" s="56">
        <f t="array" aca="1" ref="G79" ca="1">SUM(IF($B$14:$B$45=$B79,IF($J$14:$J$45=G$68,($K$14:$K$45),0)))</f>
        <v>0</v>
      </c>
      <c r="H79" s="56">
        <f t="array" aca="1" ref="H79" ca="1">SUM(IF($B$14:$B$45=$B79,IF($J$14:$J$45=H$68,($K$14:$K$45),0)))</f>
        <v>0</v>
      </c>
      <c r="I79" s="56">
        <f t="array" aca="1" ref="I79" ca="1">SUM(IF($B$14:$B$45=$B79,IF($J$14:$J$45=I$68,($K$14:$K$45),0)))</f>
        <v>0</v>
      </c>
      <c r="J79" s="56">
        <f t="array" aca="1" ref="J79" ca="1">SUM(IF($B$14:$B$45=$B79,IF($J$14:$J$45=J$68,($K$14:$K$45),0)))</f>
        <v>0</v>
      </c>
      <c r="K79" s="56">
        <f t="array" aca="1" ref="K79" ca="1">SUM(IF($B$14:$B$45=$B79,IF($J$14:$J$45=K$68,($K$14:$K$45),0)))</f>
        <v>0</v>
      </c>
      <c r="L79" s="57">
        <f t="shared" ca="1" si="3"/>
        <v>0</v>
      </c>
      <c r="O79" s="4"/>
      <c r="P79" s="4"/>
      <c r="Q79" s="5"/>
    </row>
    <row r="80" spans="1:17" ht="30" customHeight="1" x14ac:dyDescent="0.2">
      <c r="B80" s="55" t="str">
        <f t="array" ref="B80">IFERROR(INDEX($B$14:$B$45,MATCH(0,COUNTIF($B$69:$B79,$B$14:$B$45),0)),"")</f>
        <v/>
      </c>
      <c r="C80" s="56">
        <f t="array" aca="1" ref="C80" ca="1">SUM(IF($B$14:$B$45=$B80,IF($J$14:$J$45=C$68,($K$14:$K$45),0)))</f>
        <v>0</v>
      </c>
      <c r="D80" s="56">
        <f t="array" aca="1" ref="D80" ca="1">SUM(IF($B$14:$B$45=$B80,IF($J$14:$J$45=D$68,($K$14:$K$45),0)))</f>
        <v>0</v>
      </c>
      <c r="E80" s="56">
        <f t="array" aca="1" ref="E80" ca="1">SUM(IF($B$14:$B$45=$B80,IF($J$14:$J$45=E$68,($K$14:$K$45),0)))</f>
        <v>0</v>
      </c>
      <c r="F80" s="56">
        <f t="array" aca="1" ref="F80" ca="1">SUM(IF($B$14:$B$45=$B80,IF($J$14:$J$45=F$68,($K$14:$K$45),0)))</f>
        <v>0</v>
      </c>
      <c r="G80" s="56">
        <f t="array" aca="1" ref="G80" ca="1">SUM(IF($B$14:$B$45=$B80,IF($J$14:$J$45=G$68,($K$14:$K$45),0)))</f>
        <v>0</v>
      </c>
      <c r="H80" s="56">
        <f t="array" aca="1" ref="H80" ca="1">SUM(IF($B$14:$B$45=$B80,IF($J$14:$J$45=H$68,($K$14:$K$45),0)))</f>
        <v>0</v>
      </c>
      <c r="I80" s="56">
        <f t="array" aca="1" ref="I80" ca="1">SUM(IF($B$14:$B$45=$B80,IF($J$14:$J$45=I$68,($K$14:$K$45),0)))</f>
        <v>0</v>
      </c>
      <c r="J80" s="56">
        <f t="array" aca="1" ref="J80" ca="1">SUM(IF($B$14:$B$45=$B80,IF($J$14:$J$45=J$68,($K$14:$K$45),0)))</f>
        <v>0</v>
      </c>
      <c r="K80" s="56">
        <f t="array" aca="1" ref="K80" ca="1">SUM(IF($B$14:$B$45=$B80,IF($J$14:$J$45=K$68,($K$14:$K$45),0)))</f>
        <v>0</v>
      </c>
      <c r="L80" s="57">
        <f t="shared" ca="1" si="3"/>
        <v>0</v>
      </c>
      <c r="O80" s="4"/>
      <c r="P80" s="4"/>
      <c r="Q80" s="5"/>
    </row>
    <row r="81" spans="2:17" ht="30" customHeight="1" x14ac:dyDescent="0.2">
      <c r="B81" s="55" t="str">
        <f t="array" ref="B81">IFERROR(INDEX($B$14:$B$45,MATCH(0,COUNTIF($B$69:$B80,$B$14:$B$45),0)),"")</f>
        <v/>
      </c>
      <c r="C81" s="56">
        <f t="array" aca="1" ref="C81" ca="1">SUM(IF($B$14:$B$45=$B81,IF($J$14:$J$45=C$68,($K$14:$K$45),0)))</f>
        <v>0</v>
      </c>
      <c r="D81" s="56">
        <f t="array" aca="1" ref="D81" ca="1">SUM(IF($B$14:$B$45=$B81,IF($J$14:$J$45=D$68,($K$14:$K$45),0)))</f>
        <v>0</v>
      </c>
      <c r="E81" s="56">
        <f t="array" aca="1" ref="E81" ca="1">SUM(IF($B$14:$B$45=$B81,IF($J$14:$J$45=E$68,($K$14:$K$45),0)))</f>
        <v>0</v>
      </c>
      <c r="F81" s="56">
        <f t="array" aca="1" ref="F81" ca="1">SUM(IF($B$14:$B$45=$B81,IF($J$14:$J$45=F$68,($K$14:$K$45),0)))</f>
        <v>0</v>
      </c>
      <c r="G81" s="56">
        <f t="array" aca="1" ref="G81" ca="1">SUM(IF($B$14:$B$45=$B81,IF($J$14:$J$45=G$68,($K$14:$K$45),0)))</f>
        <v>0</v>
      </c>
      <c r="H81" s="56">
        <f t="array" aca="1" ref="H81" ca="1">SUM(IF($B$14:$B$45=$B81,IF($J$14:$J$45=H$68,($K$14:$K$45),0)))</f>
        <v>0</v>
      </c>
      <c r="I81" s="56">
        <f t="array" aca="1" ref="I81" ca="1">SUM(IF($B$14:$B$45=$B81,IF($J$14:$J$45=I$68,($K$14:$K$45),0)))</f>
        <v>0</v>
      </c>
      <c r="J81" s="56">
        <f t="array" aca="1" ref="J81" ca="1">SUM(IF($B$14:$B$45=$B81,IF($J$14:$J$45=J$68,($K$14:$K$45),0)))</f>
        <v>0</v>
      </c>
      <c r="K81" s="56">
        <f t="array" aca="1" ref="K81" ca="1">SUM(IF($B$14:$B$45=$B81,IF($J$14:$J$45=K$68,($K$14:$K$45),0)))</f>
        <v>0</v>
      </c>
      <c r="L81" s="57">
        <f t="shared" ca="1" si="3"/>
        <v>0</v>
      </c>
      <c r="O81" s="4"/>
      <c r="P81" s="4"/>
      <c r="Q81" s="5"/>
    </row>
    <row r="82" spans="2:17" ht="30" customHeight="1" x14ac:dyDescent="0.2">
      <c r="B82" s="55" t="str">
        <f t="array" ref="B82">IFERROR(INDEX($B$14:$B$45,MATCH(0,COUNTIF($B$69:$B81,$B$14:$B$45),0)),"")</f>
        <v/>
      </c>
      <c r="C82" s="56">
        <f t="array" aca="1" ref="C82" ca="1">SUM(IF($B$14:$B$45=$B82,IF($J$14:$J$45=C$68,($K$14:$K$45),0)))</f>
        <v>0</v>
      </c>
      <c r="D82" s="56">
        <f t="array" aca="1" ref="D82" ca="1">SUM(IF($B$14:$B$45=$B82,IF($J$14:$J$45=D$68,($K$14:$K$45),0)))</f>
        <v>0</v>
      </c>
      <c r="E82" s="56">
        <f t="array" aca="1" ref="E82" ca="1">SUM(IF($B$14:$B$45=$B82,IF($J$14:$J$45=E$68,($K$14:$K$45),0)))</f>
        <v>0</v>
      </c>
      <c r="F82" s="56">
        <f t="array" aca="1" ref="F82" ca="1">SUM(IF($B$14:$B$45=$B82,IF($J$14:$J$45=F$68,($K$14:$K$45),0)))</f>
        <v>0</v>
      </c>
      <c r="G82" s="56">
        <f t="array" aca="1" ref="G82" ca="1">SUM(IF($B$14:$B$45=$B82,IF($J$14:$J$45=G$68,($K$14:$K$45),0)))</f>
        <v>0</v>
      </c>
      <c r="H82" s="56">
        <f t="array" aca="1" ref="H82" ca="1">SUM(IF($B$14:$B$45=$B82,IF($J$14:$J$45=H$68,($K$14:$K$45),0)))</f>
        <v>0</v>
      </c>
      <c r="I82" s="56">
        <f t="array" aca="1" ref="I82" ca="1">SUM(IF($B$14:$B$45=$B82,IF($J$14:$J$45=I$68,($K$14:$K$45),0)))</f>
        <v>0</v>
      </c>
      <c r="J82" s="56">
        <f t="array" aca="1" ref="J82" ca="1">SUM(IF($B$14:$B$45=$B82,IF($J$14:$J$45=J$68,($K$14:$K$45),0)))</f>
        <v>0</v>
      </c>
      <c r="K82" s="56">
        <f t="array" aca="1" ref="K82" ca="1">SUM(IF($B$14:$B$45=$B82,IF($J$14:$J$45=K$68,($K$14:$K$45),0)))</f>
        <v>0</v>
      </c>
      <c r="L82" s="57">
        <f t="shared" ca="1" si="3"/>
        <v>0</v>
      </c>
      <c r="O82" s="4"/>
      <c r="P82" s="4"/>
      <c r="Q82" s="5"/>
    </row>
    <row r="83" spans="2:17" ht="30" customHeight="1" x14ac:dyDescent="0.2">
      <c r="B83" s="55" t="str">
        <f t="array" ref="B83">IFERROR(INDEX($B$14:$B$45,MATCH(0,COUNTIF($B$69:$B82,$B$14:$B$45),0)),"")</f>
        <v/>
      </c>
      <c r="C83" s="56">
        <f t="array" aca="1" ref="C83" ca="1">SUM(IF($B$14:$B$45=$B83,IF($J$14:$J$45=C$68,($K$14:$K$45),0)))</f>
        <v>0</v>
      </c>
      <c r="D83" s="56">
        <f t="array" aca="1" ref="D83" ca="1">SUM(IF($B$14:$B$45=$B83,IF($J$14:$J$45=D$68,($K$14:$K$45),0)))</f>
        <v>0</v>
      </c>
      <c r="E83" s="56">
        <f t="array" aca="1" ref="E83" ca="1">SUM(IF($B$14:$B$45=$B83,IF($J$14:$J$45=E$68,($K$14:$K$45),0)))</f>
        <v>0</v>
      </c>
      <c r="F83" s="56">
        <f t="array" aca="1" ref="F83" ca="1">SUM(IF($B$14:$B$45=$B83,IF($J$14:$J$45=F$68,($K$14:$K$45),0)))</f>
        <v>0</v>
      </c>
      <c r="G83" s="56">
        <f t="array" aca="1" ref="G83" ca="1">SUM(IF($B$14:$B$45=$B83,IF($J$14:$J$45=G$68,($K$14:$K$45),0)))</f>
        <v>0</v>
      </c>
      <c r="H83" s="56">
        <f t="array" aca="1" ref="H83" ca="1">SUM(IF($B$14:$B$45=$B83,IF($J$14:$J$45=H$68,($K$14:$K$45),0)))</f>
        <v>0</v>
      </c>
      <c r="I83" s="56">
        <f t="array" aca="1" ref="I83" ca="1">SUM(IF($B$14:$B$45=$B83,IF($J$14:$J$45=I$68,($K$14:$K$45),0)))</f>
        <v>0</v>
      </c>
      <c r="J83" s="56">
        <f t="array" aca="1" ref="J83" ca="1">SUM(IF($B$14:$B$45=$B83,IF($J$14:$J$45=J$68,($K$14:$K$45),0)))</f>
        <v>0</v>
      </c>
      <c r="K83" s="56">
        <f t="array" aca="1" ref="K83" ca="1">SUM(IF($B$14:$B$45=$B83,IF($J$14:$J$45=K$68,($K$14:$K$45),0)))</f>
        <v>0</v>
      </c>
      <c r="L83" s="57">
        <f t="shared" ca="1" si="3"/>
        <v>0</v>
      </c>
      <c r="O83" s="4"/>
      <c r="P83" s="4"/>
      <c r="Q83" s="5"/>
    </row>
    <row r="84" spans="2:17" ht="30" customHeight="1" x14ac:dyDescent="0.2">
      <c r="B84" s="55" t="str">
        <f t="array" ref="B84">IFERROR(INDEX($B$14:$B$45,MATCH(0,COUNTIF($B$69:$B83,$B$14:$B$45),0)),"")</f>
        <v/>
      </c>
      <c r="C84" s="56">
        <f t="array" aca="1" ref="C84" ca="1">SUM(IF($B$14:$B$45=$B84,IF($J$14:$J$45=C$68,($K$14:$K$45),0)))</f>
        <v>0</v>
      </c>
      <c r="D84" s="56">
        <f t="array" aca="1" ref="D84" ca="1">SUM(IF($B$14:$B$45=$B84,IF($J$14:$J$45=D$68,($K$14:$K$45),0)))</f>
        <v>0</v>
      </c>
      <c r="E84" s="56">
        <f t="array" aca="1" ref="E84" ca="1">SUM(IF($B$14:$B$45=$B84,IF($J$14:$J$45=E$68,($K$14:$K$45),0)))</f>
        <v>0</v>
      </c>
      <c r="F84" s="56">
        <f t="array" aca="1" ref="F84" ca="1">SUM(IF($B$14:$B$45=$B84,IF($J$14:$J$45=F$68,($K$14:$K$45),0)))</f>
        <v>0</v>
      </c>
      <c r="G84" s="56">
        <f t="array" aca="1" ref="G84" ca="1">SUM(IF($B$14:$B$45=$B84,IF($J$14:$J$45=G$68,($K$14:$K$45),0)))</f>
        <v>0</v>
      </c>
      <c r="H84" s="56">
        <f t="array" aca="1" ref="H84" ca="1">SUM(IF($B$14:$B$45=$B84,IF($J$14:$J$45=H$68,($K$14:$K$45),0)))</f>
        <v>0</v>
      </c>
      <c r="I84" s="56">
        <f t="array" aca="1" ref="I84" ca="1">SUM(IF($B$14:$B$45=$B84,IF($J$14:$J$45=I$68,($K$14:$K$45),0)))</f>
        <v>0</v>
      </c>
      <c r="J84" s="56">
        <f t="array" aca="1" ref="J84" ca="1">SUM(IF($B$14:$B$45=$B84,IF($J$14:$J$45=J$68,($K$14:$K$45),0)))</f>
        <v>0</v>
      </c>
      <c r="K84" s="56">
        <f t="array" aca="1" ref="K84" ca="1">SUM(IF($B$14:$B$45=$B84,IF($J$14:$J$45=K$68,($K$14:$K$45),0)))</f>
        <v>0</v>
      </c>
      <c r="L84" s="57">
        <f t="shared" ca="1" si="3"/>
        <v>0</v>
      </c>
      <c r="O84" s="4"/>
      <c r="P84" s="4"/>
      <c r="Q84" s="5"/>
    </row>
    <row r="85" spans="2:17" ht="30" customHeight="1" x14ac:dyDescent="0.2">
      <c r="B85" s="55" t="str">
        <f t="array" ref="B85">IFERROR(INDEX($B$14:$B$45,MATCH(0,COUNTIF($B$69:$B84,$B$14:$B$45),0)),"")</f>
        <v/>
      </c>
      <c r="C85" s="56">
        <f t="array" aca="1" ref="C85" ca="1">SUM(IF($B$14:$B$45=$B85,IF($J$14:$J$45=C$68,($K$14:$K$45),0)))</f>
        <v>0</v>
      </c>
      <c r="D85" s="56">
        <f t="array" aca="1" ref="D85" ca="1">SUM(IF($B$14:$B$45=$B85,IF($J$14:$J$45=D$68,($K$14:$K$45),0)))</f>
        <v>0</v>
      </c>
      <c r="E85" s="56">
        <f t="array" aca="1" ref="E85" ca="1">SUM(IF($B$14:$B$45=$B85,IF($J$14:$J$45=E$68,($K$14:$K$45),0)))</f>
        <v>0</v>
      </c>
      <c r="F85" s="56">
        <f t="array" aca="1" ref="F85" ca="1">SUM(IF($B$14:$B$45=$B85,IF($J$14:$J$45=F$68,($K$14:$K$45),0)))</f>
        <v>0</v>
      </c>
      <c r="G85" s="56">
        <f t="array" aca="1" ref="G85" ca="1">SUM(IF($B$14:$B$45=$B85,IF($J$14:$J$45=G$68,($K$14:$K$45),0)))</f>
        <v>0</v>
      </c>
      <c r="H85" s="56">
        <f t="array" aca="1" ref="H85" ca="1">SUM(IF($B$14:$B$45=$B85,IF($J$14:$J$45=H$68,($K$14:$K$45),0)))</f>
        <v>0</v>
      </c>
      <c r="I85" s="56">
        <f t="array" aca="1" ref="I85" ca="1">SUM(IF($B$14:$B$45=$B85,IF($J$14:$J$45=I$68,($K$14:$K$45),0)))</f>
        <v>0</v>
      </c>
      <c r="J85" s="56">
        <f t="array" aca="1" ref="J85" ca="1">SUM(IF($B$14:$B$45=$B85,IF($J$14:$J$45=J$68,($K$14:$K$45),0)))</f>
        <v>0</v>
      </c>
      <c r="K85" s="56">
        <f t="array" aca="1" ref="K85" ca="1">SUM(IF($B$14:$B$45=$B85,IF($J$14:$J$45=K$68,($K$14:$K$45),0)))</f>
        <v>0</v>
      </c>
      <c r="L85" s="57">
        <f t="shared" ca="1" si="3"/>
        <v>0</v>
      </c>
      <c r="O85" s="4"/>
      <c r="P85" s="4"/>
      <c r="Q85" s="5"/>
    </row>
    <row r="86" spans="2:17" ht="30" customHeight="1" x14ac:dyDescent="0.2">
      <c r="B86" s="55" t="str">
        <f t="array" ref="B86">IFERROR(INDEX($B$14:$B$45,MATCH(0,COUNTIF($B$69:$B85,$B$14:$B$45),0)),"")</f>
        <v/>
      </c>
      <c r="C86" s="56">
        <f t="array" aca="1" ref="C86" ca="1">SUM(IF($B$14:$B$45=$B86,IF($J$14:$J$45=C$68,($K$14:$K$45),0)))</f>
        <v>0</v>
      </c>
      <c r="D86" s="56">
        <f t="array" aca="1" ref="D86" ca="1">SUM(IF($B$14:$B$45=$B86,IF($J$14:$J$45=D$68,($K$14:$K$45),0)))</f>
        <v>0</v>
      </c>
      <c r="E86" s="56">
        <f t="array" aca="1" ref="E86" ca="1">SUM(IF($B$14:$B$45=$B86,IF($J$14:$J$45=E$68,($K$14:$K$45),0)))</f>
        <v>0</v>
      </c>
      <c r="F86" s="56">
        <f t="array" aca="1" ref="F86" ca="1">SUM(IF($B$14:$B$45=$B86,IF($J$14:$J$45=F$68,($K$14:$K$45),0)))</f>
        <v>0</v>
      </c>
      <c r="G86" s="56">
        <f t="array" aca="1" ref="G86" ca="1">SUM(IF($B$14:$B$45=$B86,IF($J$14:$J$45=G$68,($K$14:$K$45),0)))</f>
        <v>0</v>
      </c>
      <c r="H86" s="56">
        <f t="array" aca="1" ref="H86" ca="1">SUM(IF($B$14:$B$45=$B86,IF($J$14:$J$45=H$68,($K$14:$K$45),0)))</f>
        <v>0</v>
      </c>
      <c r="I86" s="56">
        <f t="array" aca="1" ref="I86" ca="1">SUM(IF($B$14:$B$45=$B86,IF($J$14:$J$45=I$68,($K$14:$K$45),0)))</f>
        <v>0</v>
      </c>
      <c r="J86" s="56">
        <f t="array" aca="1" ref="J86" ca="1">SUM(IF($B$14:$B$45=$B86,IF($J$14:$J$45=J$68,($K$14:$K$45),0)))</f>
        <v>0</v>
      </c>
      <c r="K86" s="56">
        <f t="array" aca="1" ref="K86" ca="1">SUM(IF($B$14:$B$45=$B86,IF($J$14:$J$45=K$68,($K$14:$K$45),0)))</f>
        <v>0</v>
      </c>
      <c r="L86" s="57">
        <f t="shared" ca="1" si="3"/>
        <v>0</v>
      </c>
      <c r="O86" s="4"/>
      <c r="P86" s="4"/>
      <c r="Q86" s="5"/>
    </row>
    <row r="87" spans="2:17" ht="30" customHeight="1" x14ac:dyDescent="0.2">
      <c r="B87" s="55" t="str">
        <f t="array" ref="B87">IFERROR(INDEX($B$14:$B$45,MATCH(0,COUNTIF($B$69:$B86,$B$14:$B$45),0)),"")</f>
        <v/>
      </c>
      <c r="C87" s="56">
        <f t="array" aca="1" ref="C87" ca="1">SUM(IF($B$14:$B$45=$B87,IF($J$14:$J$45=C$68,($K$14:$K$45),0)))</f>
        <v>0</v>
      </c>
      <c r="D87" s="56">
        <f t="array" aca="1" ref="D87" ca="1">SUM(IF($B$14:$B$45=$B87,IF($J$14:$J$45=D$68,($K$14:$K$45),0)))</f>
        <v>0</v>
      </c>
      <c r="E87" s="56">
        <f t="array" aca="1" ref="E87" ca="1">SUM(IF($B$14:$B$45=$B87,IF($J$14:$J$45=E$68,($K$14:$K$45),0)))</f>
        <v>0</v>
      </c>
      <c r="F87" s="56">
        <f t="array" aca="1" ref="F87" ca="1">SUM(IF($B$14:$B$45=$B87,IF($J$14:$J$45=F$68,($K$14:$K$45),0)))</f>
        <v>0</v>
      </c>
      <c r="G87" s="56">
        <f t="array" aca="1" ref="G87" ca="1">SUM(IF($B$14:$B$45=$B87,IF($J$14:$J$45=G$68,($K$14:$K$45),0)))</f>
        <v>0</v>
      </c>
      <c r="H87" s="56">
        <f t="array" aca="1" ref="H87" ca="1">SUM(IF($B$14:$B$45=$B87,IF($J$14:$J$45=H$68,($K$14:$K$45),0)))</f>
        <v>0</v>
      </c>
      <c r="I87" s="56">
        <f t="array" aca="1" ref="I87" ca="1">SUM(IF($B$14:$B$45=$B87,IF($J$14:$J$45=I$68,($K$14:$K$45),0)))</f>
        <v>0</v>
      </c>
      <c r="J87" s="56">
        <f t="array" aca="1" ref="J87" ca="1">SUM(IF($B$14:$B$45=$B87,IF($J$14:$J$45=J$68,($K$14:$K$45),0)))</f>
        <v>0</v>
      </c>
      <c r="K87" s="56">
        <f t="array" aca="1" ref="K87" ca="1">SUM(IF($B$14:$B$45=$B87,IF($J$14:$J$45=K$68,($K$14:$K$45),0)))</f>
        <v>0</v>
      </c>
      <c r="L87" s="57">
        <f t="shared" ca="1" si="3"/>
        <v>0</v>
      </c>
      <c r="O87" s="4"/>
      <c r="P87" s="4"/>
      <c r="Q87" s="5"/>
    </row>
    <row r="88" spans="2:17" ht="30" customHeight="1" x14ac:dyDescent="0.2">
      <c r="B88" s="55" t="str">
        <f t="array" ref="B88">IFERROR(INDEX($B$14:$B$45,MATCH(0,COUNTIF($B$69:$B87,$B$14:$B$45),0)),"")</f>
        <v/>
      </c>
      <c r="C88" s="56">
        <f t="array" aca="1" ref="C88" ca="1">SUM(IF($B$14:$B$45=$B88,IF($J$14:$J$45=C$68,($K$14:$K$45),0)))</f>
        <v>0</v>
      </c>
      <c r="D88" s="56">
        <f t="array" aca="1" ref="D88" ca="1">SUM(IF($B$14:$B$45=$B88,IF($J$14:$J$45=D$68,($K$14:$K$45),0)))</f>
        <v>0</v>
      </c>
      <c r="E88" s="56">
        <f t="array" aca="1" ref="E88" ca="1">SUM(IF($B$14:$B$45=$B88,IF($J$14:$J$45=E$68,($K$14:$K$45),0)))</f>
        <v>0</v>
      </c>
      <c r="F88" s="56">
        <f t="array" aca="1" ref="F88" ca="1">SUM(IF($B$14:$B$45=$B88,IF($J$14:$J$45=F$68,($K$14:$K$45),0)))</f>
        <v>0</v>
      </c>
      <c r="G88" s="56">
        <f t="array" aca="1" ref="G88" ca="1">SUM(IF($B$14:$B$45=$B88,IF($J$14:$J$45=G$68,($K$14:$K$45),0)))</f>
        <v>0</v>
      </c>
      <c r="H88" s="56">
        <f t="array" aca="1" ref="H88" ca="1">SUM(IF($B$14:$B$45=$B88,IF($J$14:$J$45=H$68,($K$14:$K$45),0)))</f>
        <v>0</v>
      </c>
      <c r="I88" s="56">
        <f t="array" aca="1" ref="I88" ca="1">SUM(IF($B$14:$B$45=$B88,IF($J$14:$J$45=I$68,($K$14:$K$45),0)))</f>
        <v>0</v>
      </c>
      <c r="J88" s="56">
        <f t="array" aca="1" ref="J88" ca="1">SUM(IF($B$14:$B$45=$B88,IF($J$14:$J$45=J$68,($K$14:$K$45),0)))</f>
        <v>0</v>
      </c>
      <c r="K88" s="56">
        <f t="array" aca="1" ref="K88" ca="1">SUM(IF($B$14:$B$45=$B88,IF($J$14:$J$45=K$68,($K$14:$K$45),0)))</f>
        <v>0</v>
      </c>
      <c r="L88" s="57">
        <f t="shared" ca="1" si="3"/>
        <v>0</v>
      </c>
      <c r="O88" s="4"/>
      <c r="P88" s="4"/>
      <c r="Q88" s="5"/>
    </row>
    <row r="89" spans="2:17" ht="30" customHeight="1" x14ac:dyDescent="0.2">
      <c r="B89" s="55" t="str">
        <f t="array" ref="B89">IFERROR(INDEX($B$14:$B$45,MATCH(0,COUNTIF($B$69:$B88,$B$14:$B$45),0)),"")</f>
        <v/>
      </c>
      <c r="C89" s="56">
        <f t="array" aca="1" ref="C89" ca="1">SUM(IF($B$14:$B$45=$B89,IF($J$14:$J$45=C$68,($K$14:$K$45),0)))</f>
        <v>0</v>
      </c>
      <c r="D89" s="56">
        <f t="array" aca="1" ref="D89" ca="1">SUM(IF($B$14:$B$45=$B89,IF($J$14:$J$45=D$68,($K$14:$K$45),0)))</f>
        <v>0</v>
      </c>
      <c r="E89" s="56">
        <f t="array" aca="1" ref="E89" ca="1">SUM(IF($B$14:$B$45=$B89,IF($J$14:$J$45=E$68,($K$14:$K$45),0)))</f>
        <v>0</v>
      </c>
      <c r="F89" s="56">
        <f t="array" aca="1" ref="F89" ca="1">SUM(IF($B$14:$B$45=$B89,IF($J$14:$J$45=F$68,($K$14:$K$45),0)))</f>
        <v>0</v>
      </c>
      <c r="G89" s="56">
        <f t="array" aca="1" ref="G89" ca="1">SUM(IF($B$14:$B$45=$B89,IF($J$14:$J$45=G$68,($K$14:$K$45),0)))</f>
        <v>0</v>
      </c>
      <c r="H89" s="56">
        <f t="array" aca="1" ref="H89" ca="1">SUM(IF($B$14:$B$45=$B89,IF($J$14:$J$45=H$68,($K$14:$K$45),0)))</f>
        <v>0</v>
      </c>
      <c r="I89" s="56">
        <f t="array" aca="1" ref="I89" ca="1">SUM(IF($B$14:$B$45=$B89,IF($J$14:$J$45=I$68,($K$14:$K$45),0)))</f>
        <v>0</v>
      </c>
      <c r="J89" s="56">
        <f t="array" aca="1" ref="J89" ca="1">SUM(IF($B$14:$B$45=$B89,IF($J$14:$J$45=J$68,($K$14:$K$45),0)))</f>
        <v>0</v>
      </c>
      <c r="K89" s="56">
        <f t="array" aca="1" ref="K89" ca="1">SUM(IF($B$14:$B$45=$B89,IF($J$14:$J$45=K$68,($K$14:$K$45),0)))</f>
        <v>0</v>
      </c>
      <c r="L89" s="57">
        <f t="shared" ca="1" si="3"/>
        <v>0</v>
      </c>
      <c r="O89" s="4"/>
      <c r="P89" s="4"/>
      <c r="Q89" s="5"/>
    </row>
    <row r="90" spans="2:17" ht="30" customHeight="1" x14ac:dyDescent="0.2">
      <c r="B90" s="55" t="str">
        <f t="array" ref="B90">IFERROR(INDEX($B$14:$B$45,MATCH(0,COUNTIF($B$69:$B89,$B$14:$B$45),0)),"")</f>
        <v/>
      </c>
      <c r="C90" s="56">
        <f t="array" aca="1" ref="C90" ca="1">SUM(IF($B$14:$B$45=$B90,IF($J$14:$J$45=C$68,($K$14:$K$45),0)))</f>
        <v>0</v>
      </c>
      <c r="D90" s="56">
        <f t="array" aca="1" ref="D90" ca="1">SUM(IF($B$14:$B$45=$B90,IF($J$14:$J$45=D$68,($K$14:$K$45),0)))</f>
        <v>0</v>
      </c>
      <c r="E90" s="56">
        <f t="array" aca="1" ref="E90" ca="1">SUM(IF($B$14:$B$45=$B90,IF($J$14:$J$45=E$68,($K$14:$K$45),0)))</f>
        <v>0</v>
      </c>
      <c r="F90" s="56">
        <f t="array" aca="1" ref="F90" ca="1">SUM(IF($B$14:$B$45=$B90,IF($J$14:$J$45=F$68,($K$14:$K$45),0)))</f>
        <v>0</v>
      </c>
      <c r="G90" s="56">
        <f t="array" aca="1" ref="G90" ca="1">SUM(IF($B$14:$B$45=$B90,IF($J$14:$J$45=G$68,($K$14:$K$45),0)))</f>
        <v>0</v>
      </c>
      <c r="H90" s="56">
        <f t="array" aca="1" ref="H90" ca="1">SUM(IF($B$14:$B$45=$B90,IF($J$14:$J$45=H$68,($K$14:$K$45),0)))</f>
        <v>0</v>
      </c>
      <c r="I90" s="56">
        <f t="array" aca="1" ref="I90" ca="1">SUM(IF($B$14:$B$45=$B90,IF($J$14:$J$45=I$68,($K$14:$K$45),0)))</f>
        <v>0</v>
      </c>
      <c r="J90" s="56">
        <f t="array" aca="1" ref="J90" ca="1">SUM(IF($B$14:$B$45=$B90,IF($J$14:$J$45=J$68,($K$14:$K$45),0)))</f>
        <v>0</v>
      </c>
      <c r="K90" s="56">
        <f t="array" aca="1" ref="K90" ca="1">SUM(IF($B$14:$B$45=$B90,IF($J$14:$J$45=K$68,($K$14:$K$45),0)))</f>
        <v>0</v>
      </c>
      <c r="L90" s="57">
        <f t="shared" ca="1" si="3"/>
        <v>0</v>
      </c>
      <c r="O90" s="4"/>
      <c r="P90" s="4"/>
      <c r="Q90" s="5"/>
    </row>
    <row r="91" spans="2:17" ht="30" customHeight="1" x14ac:dyDescent="0.2">
      <c r="B91" s="55" t="str">
        <f t="array" ref="B91">IFERROR(INDEX($B$14:$B$45,MATCH(0,COUNTIF($B$69:$B90,$B$14:$B$45),0)),"")</f>
        <v/>
      </c>
      <c r="C91" s="56">
        <f t="array" aca="1" ref="C91" ca="1">SUM(IF($B$14:$B$45=$B91,IF($J$14:$J$45=C$68,($K$14:$K$45),0)))</f>
        <v>0</v>
      </c>
      <c r="D91" s="56">
        <f t="array" aca="1" ref="D91" ca="1">SUM(IF($B$14:$B$45=$B91,IF($J$14:$J$45=D$68,($K$14:$K$45),0)))</f>
        <v>0</v>
      </c>
      <c r="E91" s="56">
        <f t="array" aca="1" ref="E91" ca="1">SUM(IF($B$14:$B$45=$B91,IF($J$14:$J$45=E$68,($K$14:$K$45),0)))</f>
        <v>0</v>
      </c>
      <c r="F91" s="56">
        <f t="array" aca="1" ref="F91" ca="1">SUM(IF($B$14:$B$45=$B91,IF($J$14:$J$45=F$68,($K$14:$K$45),0)))</f>
        <v>0</v>
      </c>
      <c r="G91" s="56">
        <f t="array" aca="1" ref="G91" ca="1">SUM(IF($B$14:$B$45=$B91,IF($J$14:$J$45=G$68,($K$14:$K$45),0)))</f>
        <v>0</v>
      </c>
      <c r="H91" s="56">
        <f t="array" aca="1" ref="H91" ca="1">SUM(IF($B$14:$B$45=$B91,IF($J$14:$J$45=H$68,($K$14:$K$45),0)))</f>
        <v>0</v>
      </c>
      <c r="I91" s="56">
        <f t="array" aca="1" ref="I91" ca="1">SUM(IF($B$14:$B$45=$B91,IF($J$14:$J$45=I$68,($K$14:$K$45),0)))</f>
        <v>0</v>
      </c>
      <c r="J91" s="56">
        <f t="array" aca="1" ref="J91" ca="1">SUM(IF($B$14:$B$45=$B91,IF($J$14:$J$45=J$68,($K$14:$K$45),0)))</f>
        <v>0</v>
      </c>
      <c r="K91" s="56">
        <f t="array" aca="1" ref="K91" ca="1">SUM(IF($B$14:$B$45=$B91,IF($J$14:$J$45=K$68,($K$14:$K$45),0)))</f>
        <v>0</v>
      </c>
      <c r="L91" s="57">
        <f t="shared" ca="1" si="3"/>
        <v>0</v>
      </c>
      <c r="O91" s="4"/>
      <c r="P91" s="4"/>
      <c r="Q91" s="5"/>
    </row>
    <row r="92" spans="2:17" ht="30" customHeight="1" x14ac:dyDescent="0.2">
      <c r="B92" s="55" t="str">
        <f t="array" ref="B92">IFERROR(INDEX($B$14:$B$45,MATCH(0,COUNTIF($B$69:$B91,$B$14:$B$45),0)),"")</f>
        <v/>
      </c>
      <c r="C92" s="56">
        <f t="array" aca="1" ref="C92" ca="1">SUM(IF($B$14:$B$45=$B92,IF($J$14:$J$45=C$68,($K$14:$K$45),0)))</f>
        <v>0</v>
      </c>
      <c r="D92" s="56">
        <f t="array" aca="1" ref="D92" ca="1">SUM(IF($B$14:$B$45=$B92,IF($J$14:$J$45=D$68,($K$14:$K$45),0)))</f>
        <v>0</v>
      </c>
      <c r="E92" s="56">
        <f t="array" aca="1" ref="E92" ca="1">SUM(IF($B$14:$B$45=$B92,IF($J$14:$J$45=E$68,($K$14:$K$45),0)))</f>
        <v>0</v>
      </c>
      <c r="F92" s="56">
        <f t="array" aca="1" ref="F92" ca="1">SUM(IF($B$14:$B$45=$B92,IF($J$14:$J$45=F$68,($K$14:$K$45),0)))</f>
        <v>0</v>
      </c>
      <c r="G92" s="56">
        <f t="array" aca="1" ref="G92" ca="1">SUM(IF($B$14:$B$45=$B92,IF($J$14:$J$45=G$68,($K$14:$K$45),0)))</f>
        <v>0</v>
      </c>
      <c r="H92" s="56">
        <f t="array" aca="1" ref="H92" ca="1">SUM(IF($B$14:$B$45=$B92,IF($J$14:$J$45=H$68,($K$14:$K$45),0)))</f>
        <v>0</v>
      </c>
      <c r="I92" s="56">
        <f t="array" aca="1" ref="I92" ca="1">SUM(IF($B$14:$B$45=$B92,IF($J$14:$J$45=I$68,($K$14:$K$45),0)))</f>
        <v>0</v>
      </c>
      <c r="J92" s="56">
        <f t="array" aca="1" ref="J92" ca="1">SUM(IF($B$14:$B$45=$B92,IF($J$14:$J$45=J$68,($K$14:$K$45),0)))</f>
        <v>0</v>
      </c>
      <c r="K92" s="56">
        <f t="array" aca="1" ref="K92" ca="1">SUM(IF($B$14:$B$45=$B92,IF($J$14:$J$45=K$68,($K$14:$K$45),0)))</f>
        <v>0</v>
      </c>
      <c r="L92" s="57">
        <f t="shared" ca="1" si="3"/>
        <v>0</v>
      </c>
      <c r="O92" s="4"/>
      <c r="P92" s="4"/>
      <c r="Q92" s="5"/>
    </row>
    <row r="93" spans="2:17" ht="30" customHeight="1" x14ac:dyDescent="0.2">
      <c r="B93" s="55" t="str">
        <f t="array" ref="B93">IFERROR(INDEX($B$14:$B$45,MATCH(0,COUNTIF($B$69:$B92,$B$14:$B$45),0)),"")</f>
        <v/>
      </c>
      <c r="C93" s="56">
        <f t="array" aca="1" ref="C93" ca="1">SUM(IF($B$14:$B$45=$B93,IF($J$14:$J$45=C$68,($K$14:$K$45),0)))</f>
        <v>0</v>
      </c>
      <c r="D93" s="56">
        <f t="array" aca="1" ref="D93" ca="1">SUM(IF($B$14:$B$45=$B93,IF($J$14:$J$45=D$68,($K$14:$K$45),0)))</f>
        <v>0</v>
      </c>
      <c r="E93" s="56">
        <f t="array" aca="1" ref="E93" ca="1">SUM(IF($B$14:$B$45=$B93,IF($J$14:$J$45=E$68,($K$14:$K$45),0)))</f>
        <v>0</v>
      </c>
      <c r="F93" s="56">
        <f t="array" aca="1" ref="F93" ca="1">SUM(IF($B$14:$B$45=$B93,IF($J$14:$J$45=F$68,($K$14:$K$45),0)))</f>
        <v>0</v>
      </c>
      <c r="G93" s="56">
        <f t="array" aca="1" ref="G93" ca="1">SUM(IF($B$14:$B$45=$B93,IF($J$14:$J$45=G$68,($K$14:$K$45),0)))</f>
        <v>0</v>
      </c>
      <c r="H93" s="56">
        <f t="array" aca="1" ref="H93" ca="1">SUM(IF($B$14:$B$45=$B93,IF($J$14:$J$45=H$68,($K$14:$K$45),0)))</f>
        <v>0</v>
      </c>
      <c r="I93" s="56">
        <f t="array" aca="1" ref="I93" ca="1">SUM(IF($B$14:$B$45=$B93,IF($J$14:$J$45=I$68,($K$14:$K$45),0)))</f>
        <v>0</v>
      </c>
      <c r="J93" s="56">
        <f t="array" aca="1" ref="J93" ca="1">SUM(IF($B$14:$B$45=$B93,IF($J$14:$J$45=J$68,($K$14:$K$45),0)))</f>
        <v>0</v>
      </c>
      <c r="K93" s="56">
        <f t="array" aca="1" ref="K93" ca="1">SUM(IF($B$14:$B$45=$B93,IF($J$14:$J$45=K$68,($K$14:$K$45),0)))</f>
        <v>0</v>
      </c>
      <c r="L93" s="57">
        <f t="shared" ca="1" si="3"/>
        <v>0</v>
      </c>
      <c r="O93" s="4"/>
      <c r="P93" s="4"/>
      <c r="Q93" s="5"/>
    </row>
    <row r="94" spans="2:17" ht="30" customHeight="1" x14ac:dyDescent="0.2">
      <c r="B94" s="55" t="str">
        <f t="array" ref="B94">IFERROR(INDEX($B$14:$B$45,MATCH(0,COUNTIF($B$69:$B93,$B$14:$B$45),0)),"")</f>
        <v/>
      </c>
      <c r="C94" s="56">
        <f t="array" aca="1" ref="C94" ca="1">SUM(IF($B$14:$B$45=$B94,IF($J$14:$J$45=C$68,($K$14:$K$45),0)))</f>
        <v>0</v>
      </c>
      <c r="D94" s="56">
        <f t="array" aca="1" ref="D94" ca="1">SUM(IF($B$14:$B$45=$B94,IF($J$14:$J$45=D$68,($K$14:$K$45),0)))</f>
        <v>0</v>
      </c>
      <c r="E94" s="56">
        <f t="array" aca="1" ref="E94" ca="1">SUM(IF($B$14:$B$45=$B94,IF($J$14:$J$45=E$68,($K$14:$K$45),0)))</f>
        <v>0</v>
      </c>
      <c r="F94" s="56">
        <f t="array" aca="1" ref="F94" ca="1">SUM(IF($B$14:$B$45=$B94,IF($J$14:$J$45=F$68,($K$14:$K$45),0)))</f>
        <v>0</v>
      </c>
      <c r="G94" s="56">
        <f t="array" aca="1" ref="G94" ca="1">SUM(IF($B$14:$B$45=$B94,IF($J$14:$J$45=G$68,($K$14:$K$45),0)))</f>
        <v>0</v>
      </c>
      <c r="H94" s="56">
        <f t="array" aca="1" ref="H94" ca="1">SUM(IF($B$14:$B$45=$B94,IF($J$14:$J$45=H$68,($K$14:$K$45),0)))</f>
        <v>0</v>
      </c>
      <c r="I94" s="56">
        <f t="array" aca="1" ref="I94" ca="1">SUM(IF($B$14:$B$45=$B94,IF($J$14:$J$45=I$68,($K$14:$K$45),0)))</f>
        <v>0</v>
      </c>
      <c r="J94" s="56">
        <f t="array" aca="1" ref="J94" ca="1">SUM(IF($B$14:$B$45=$B94,IF($J$14:$J$45=J$68,($K$14:$K$45),0)))</f>
        <v>0</v>
      </c>
      <c r="K94" s="56">
        <f t="array" aca="1" ref="K94" ca="1">SUM(IF($B$14:$B$45=$B94,IF($J$14:$J$45=K$68,($K$14:$K$45),0)))</f>
        <v>0</v>
      </c>
      <c r="L94" s="57">
        <f t="shared" ca="1" si="3"/>
        <v>0</v>
      </c>
      <c r="O94" s="4"/>
      <c r="P94" s="4"/>
      <c r="Q94" s="5"/>
    </row>
    <row r="95" spans="2:17" ht="30" customHeight="1" x14ac:dyDescent="0.2">
      <c r="B95" s="55" t="str">
        <f t="array" ref="B95">IFERROR(INDEX($B$14:$B$45,MATCH(0,COUNTIF($B$69:$B94,$B$14:$B$45),0)),"")</f>
        <v/>
      </c>
      <c r="C95" s="56">
        <f t="array" aca="1" ref="C95" ca="1">SUM(IF($B$14:$B$45=$B95,IF($J$14:$J$45=C$68,($K$14:$K$45),0)))</f>
        <v>0</v>
      </c>
      <c r="D95" s="56">
        <f t="array" aca="1" ref="D95" ca="1">SUM(IF($B$14:$B$45=$B95,IF($J$14:$J$45=D$68,($K$14:$K$45),0)))</f>
        <v>0</v>
      </c>
      <c r="E95" s="56">
        <f t="array" aca="1" ref="E95" ca="1">SUM(IF($B$14:$B$45=$B95,IF($J$14:$J$45=E$68,($K$14:$K$45),0)))</f>
        <v>0</v>
      </c>
      <c r="F95" s="56">
        <f t="array" aca="1" ref="F95" ca="1">SUM(IF($B$14:$B$45=$B95,IF($J$14:$J$45=F$68,($K$14:$K$45),0)))</f>
        <v>0</v>
      </c>
      <c r="G95" s="56">
        <f t="array" aca="1" ref="G95" ca="1">SUM(IF($B$14:$B$45=$B95,IF($J$14:$J$45=G$68,($K$14:$K$45),0)))</f>
        <v>0</v>
      </c>
      <c r="H95" s="56">
        <f t="array" aca="1" ref="H95" ca="1">SUM(IF($B$14:$B$45=$B95,IF($J$14:$J$45=H$68,($K$14:$K$45),0)))</f>
        <v>0</v>
      </c>
      <c r="I95" s="56">
        <f t="array" aca="1" ref="I95" ca="1">SUM(IF($B$14:$B$45=$B95,IF($J$14:$J$45=I$68,($K$14:$K$45),0)))</f>
        <v>0</v>
      </c>
      <c r="J95" s="56">
        <f t="array" aca="1" ref="J95" ca="1">SUM(IF($B$14:$B$45=$B95,IF($J$14:$J$45=J$68,($K$14:$K$45),0)))</f>
        <v>0</v>
      </c>
      <c r="K95" s="56">
        <f t="array" aca="1" ref="K95" ca="1">SUM(IF($B$14:$B$45=$B95,IF($J$14:$J$45=K$68,($K$14:$K$45),0)))</f>
        <v>0</v>
      </c>
      <c r="L95" s="57">
        <f t="shared" ca="1" si="3"/>
        <v>0</v>
      </c>
      <c r="O95" s="4"/>
      <c r="P95" s="4"/>
      <c r="Q95" s="5"/>
    </row>
    <row r="96" spans="2:17" ht="30" customHeight="1" x14ac:dyDescent="0.2">
      <c r="B96" s="55" t="str">
        <f t="array" ref="B96">IFERROR(INDEX($B$14:$B$45,MATCH(0,COUNTIF($B$69:$B95,$B$14:$B$45),0)),"")</f>
        <v/>
      </c>
      <c r="C96" s="56">
        <f t="array" aca="1" ref="C96" ca="1">SUM(IF($B$14:$B$45=$B96,IF($J$14:$J$45=C$68,($K$14:$K$45),0)))</f>
        <v>0</v>
      </c>
      <c r="D96" s="56">
        <f t="array" aca="1" ref="D96" ca="1">SUM(IF($B$14:$B$45=$B96,IF($J$14:$J$45=D$68,($K$14:$K$45),0)))</f>
        <v>0</v>
      </c>
      <c r="E96" s="56">
        <f t="array" aca="1" ref="E96" ca="1">SUM(IF($B$14:$B$45=$B96,IF($J$14:$J$45=E$68,($K$14:$K$45),0)))</f>
        <v>0</v>
      </c>
      <c r="F96" s="56">
        <f t="array" aca="1" ref="F96" ca="1">SUM(IF($B$14:$B$45=$B96,IF($J$14:$J$45=F$68,($K$14:$K$45),0)))</f>
        <v>0</v>
      </c>
      <c r="G96" s="56">
        <f t="array" aca="1" ref="G96" ca="1">SUM(IF($B$14:$B$45=$B96,IF($J$14:$J$45=G$68,($K$14:$K$45),0)))</f>
        <v>0</v>
      </c>
      <c r="H96" s="56">
        <f t="array" aca="1" ref="H96" ca="1">SUM(IF($B$14:$B$45=$B96,IF($J$14:$J$45=H$68,($K$14:$K$45),0)))</f>
        <v>0</v>
      </c>
      <c r="I96" s="56">
        <f t="array" aca="1" ref="I96" ca="1">SUM(IF($B$14:$B$45=$B96,IF($J$14:$J$45=I$68,($K$14:$K$45),0)))</f>
        <v>0</v>
      </c>
      <c r="J96" s="56">
        <f t="array" aca="1" ref="J96" ca="1">SUM(IF($B$14:$B$45=$B96,IF($J$14:$J$45=J$68,($K$14:$K$45),0)))</f>
        <v>0</v>
      </c>
      <c r="K96" s="56">
        <f t="array" aca="1" ref="K96" ca="1">SUM(IF($B$14:$B$45=$B96,IF($J$14:$J$45=K$68,($K$14:$K$45),0)))</f>
        <v>0</v>
      </c>
      <c r="L96" s="57">
        <f t="shared" ca="1" si="3"/>
        <v>0</v>
      </c>
      <c r="O96" s="4"/>
      <c r="P96" s="4"/>
      <c r="Q96" s="5"/>
    </row>
    <row r="97" spans="2:17" ht="30" customHeight="1" x14ac:dyDescent="0.2">
      <c r="B97" s="55" t="str">
        <f t="array" ref="B97">IFERROR(INDEX($B$14:$B$45,MATCH(0,COUNTIF($B$69:$B96,$B$14:$B$45),0)),"")</f>
        <v/>
      </c>
      <c r="C97" s="56">
        <f t="array" aca="1" ref="C97" ca="1">SUM(IF($B$14:$B$45=$B97,IF($J$14:$J$45=C$68,($K$14:$K$45),0)))</f>
        <v>0</v>
      </c>
      <c r="D97" s="56">
        <f t="array" aca="1" ref="D97" ca="1">SUM(IF($B$14:$B$45=$B97,IF($J$14:$J$45=D$68,($K$14:$K$45),0)))</f>
        <v>0</v>
      </c>
      <c r="E97" s="56">
        <f t="array" aca="1" ref="E97" ca="1">SUM(IF($B$14:$B$45=$B97,IF($J$14:$J$45=E$68,($K$14:$K$45),0)))</f>
        <v>0</v>
      </c>
      <c r="F97" s="56">
        <f t="array" aca="1" ref="F97" ca="1">SUM(IF($B$14:$B$45=$B97,IF($J$14:$J$45=F$68,($K$14:$K$45),0)))</f>
        <v>0</v>
      </c>
      <c r="G97" s="56">
        <f t="array" aca="1" ref="G97" ca="1">SUM(IF($B$14:$B$45=$B97,IF($J$14:$J$45=G$68,($K$14:$K$45),0)))</f>
        <v>0</v>
      </c>
      <c r="H97" s="56">
        <f t="array" aca="1" ref="H97" ca="1">SUM(IF($B$14:$B$45=$B97,IF($J$14:$J$45=H$68,($K$14:$K$45),0)))</f>
        <v>0</v>
      </c>
      <c r="I97" s="56">
        <f t="array" aca="1" ref="I97" ca="1">SUM(IF($B$14:$B$45=$B97,IF($J$14:$J$45=I$68,($K$14:$K$45),0)))</f>
        <v>0</v>
      </c>
      <c r="J97" s="56">
        <f t="array" aca="1" ref="J97" ca="1">SUM(IF($B$14:$B$45=$B97,IF($J$14:$J$45=J$68,($K$14:$K$45),0)))</f>
        <v>0</v>
      </c>
      <c r="K97" s="56">
        <f t="array" aca="1" ref="K97" ca="1">SUM(IF($B$14:$B$45=$B97,IF($J$14:$J$45=K$68,($K$14:$K$45),0)))</f>
        <v>0</v>
      </c>
      <c r="L97" s="57">
        <f t="shared" ca="1" si="3"/>
        <v>0</v>
      </c>
      <c r="O97" s="4"/>
      <c r="P97" s="4"/>
      <c r="Q97" s="5"/>
    </row>
    <row r="98" spans="2:17" ht="30" customHeight="1" x14ac:dyDescent="0.2">
      <c r="B98" s="55" t="str">
        <f t="array" ref="B98">IFERROR(INDEX($B$14:$B$45,MATCH(0,COUNTIF($B$69:$B97,$B$14:$B$45),0)),"")</f>
        <v/>
      </c>
      <c r="C98" s="56">
        <f t="array" aca="1" ref="C98" ca="1">SUM(IF($B$14:$B$45=$B98,IF($J$14:$J$45=C$68,($K$14:$K$45),0)))</f>
        <v>0</v>
      </c>
      <c r="D98" s="56">
        <f t="array" aca="1" ref="D98" ca="1">SUM(IF($B$14:$B$45=$B98,IF($J$14:$J$45=D$68,($K$14:$K$45),0)))</f>
        <v>0</v>
      </c>
      <c r="E98" s="56">
        <f t="array" aca="1" ref="E98" ca="1">SUM(IF($B$14:$B$45=$B98,IF($J$14:$J$45=E$68,($K$14:$K$45),0)))</f>
        <v>0</v>
      </c>
      <c r="F98" s="56">
        <f t="array" aca="1" ref="F98" ca="1">SUM(IF($B$14:$B$45=$B98,IF($J$14:$J$45=F$68,($K$14:$K$45),0)))</f>
        <v>0</v>
      </c>
      <c r="G98" s="56">
        <f t="array" aca="1" ref="G98" ca="1">SUM(IF($B$14:$B$45=$B98,IF($J$14:$J$45=G$68,($K$14:$K$45),0)))</f>
        <v>0</v>
      </c>
      <c r="H98" s="56">
        <f t="array" aca="1" ref="H98" ca="1">SUM(IF($B$14:$B$45=$B98,IF($J$14:$J$45=H$68,($K$14:$K$45),0)))</f>
        <v>0</v>
      </c>
      <c r="I98" s="56">
        <f t="array" aca="1" ref="I98" ca="1">SUM(IF($B$14:$B$45=$B98,IF($J$14:$J$45=I$68,($K$14:$K$45),0)))</f>
        <v>0</v>
      </c>
      <c r="J98" s="56">
        <f t="array" aca="1" ref="J98" ca="1">SUM(IF($B$14:$B$45=$B98,IF($J$14:$J$45=J$68,($K$14:$K$45),0)))</f>
        <v>0</v>
      </c>
      <c r="K98" s="56">
        <f t="array" aca="1" ref="K98" ca="1">SUM(IF($B$14:$B$45=$B98,IF($J$14:$J$45=K$68,($K$14:$K$45),0)))</f>
        <v>0</v>
      </c>
      <c r="L98" s="57">
        <f t="shared" ca="1" si="3"/>
        <v>0</v>
      </c>
      <c r="O98" s="4"/>
      <c r="P98" s="4"/>
      <c r="Q98" s="5"/>
    </row>
    <row r="99" spans="2:17" ht="30" customHeight="1" x14ac:dyDescent="0.2">
      <c r="B99" s="55" t="str">
        <f t="array" ref="B99">IFERROR(INDEX($B$14:$B$45,MATCH(0,COUNTIF($B$69:$B98,$B$14:$B$45),0)),"")</f>
        <v/>
      </c>
      <c r="C99" s="56">
        <f t="array" aca="1" ref="C99" ca="1">SUM(IF($B$14:$B$45=$B99,IF($J$14:$J$45=C$68,($K$14:$K$45),0)))</f>
        <v>0</v>
      </c>
      <c r="D99" s="56">
        <f t="array" aca="1" ref="D99" ca="1">SUM(IF($B$14:$B$45=$B99,IF($J$14:$J$45=D$68,($K$14:$K$45),0)))</f>
        <v>0</v>
      </c>
      <c r="E99" s="56">
        <f t="array" aca="1" ref="E99" ca="1">SUM(IF($B$14:$B$45=$B99,IF($J$14:$J$45=E$68,($K$14:$K$45),0)))</f>
        <v>0</v>
      </c>
      <c r="F99" s="56">
        <f t="array" aca="1" ref="F99" ca="1">SUM(IF($B$14:$B$45=$B99,IF($J$14:$J$45=F$68,($K$14:$K$45),0)))</f>
        <v>0</v>
      </c>
      <c r="G99" s="56">
        <f t="array" aca="1" ref="G99" ca="1">SUM(IF($B$14:$B$45=$B99,IF($J$14:$J$45=G$68,($K$14:$K$45),0)))</f>
        <v>0</v>
      </c>
      <c r="H99" s="56">
        <f t="array" aca="1" ref="H99" ca="1">SUM(IF($B$14:$B$45=$B99,IF($J$14:$J$45=H$68,($K$14:$K$45),0)))</f>
        <v>0</v>
      </c>
      <c r="I99" s="56">
        <f t="array" aca="1" ref="I99" ca="1">SUM(IF($B$14:$B$45=$B99,IF($J$14:$J$45=I$68,($K$14:$K$45),0)))</f>
        <v>0</v>
      </c>
      <c r="J99" s="56">
        <f t="array" aca="1" ref="J99" ca="1">SUM(IF($B$14:$B$45=$B99,IF($J$14:$J$45=J$68,($K$14:$K$45),0)))</f>
        <v>0</v>
      </c>
      <c r="K99" s="56">
        <f t="array" aca="1" ref="K99" ca="1">SUM(IF($B$14:$B$45=$B99,IF($J$14:$J$45=K$68,($K$14:$K$45),0)))</f>
        <v>0</v>
      </c>
      <c r="L99" s="57">
        <f t="shared" ca="1" si="3"/>
        <v>0</v>
      </c>
      <c r="O99" s="4"/>
      <c r="P99" s="4"/>
      <c r="Q99" s="5"/>
    </row>
    <row r="100" spans="2:17" ht="30" customHeight="1" x14ac:dyDescent="0.2">
      <c r="B100" s="55" t="str">
        <f t="array" ref="B100">IFERROR(INDEX($B$14:$B$45,MATCH(0,COUNTIF($B$69:$B99,$B$14:$B$45),0)),"")</f>
        <v/>
      </c>
      <c r="C100" s="56">
        <f t="array" aca="1" ref="C100" ca="1">SUM(IF($B$14:$B$45=$B100,IF($J$14:$J$45=C$68,($K$14:$K$45),0)))</f>
        <v>0</v>
      </c>
      <c r="D100" s="56">
        <f t="array" aca="1" ref="D100" ca="1">SUM(IF($B$14:$B$45=$B100,IF($J$14:$J$45=D$68,($K$14:$K$45),0)))</f>
        <v>0</v>
      </c>
      <c r="E100" s="56">
        <f t="array" aca="1" ref="E100" ca="1">SUM(IF($B$14:$B$45=$B100,IF($J$14:$J$45=E$68,($K$14:$K$45),0)))</f>
        <v>0</v>
      </c>
      <c r="F100" s="56">
        <f t="array" aca="1" ref="F100" ca="1">SUM(IF($B$14:$B$45=$B100,IF($J$14:$J$45=F$68,($K$14:$K$45),0)))</f>
        <v>0</v>
      </c>
      <c r="G100" s="56">
        <f t="array" aca="1" ref="G100" ca="1">SUM(IF($B$14:$B$45=$B100,IF($J$14:$J$45=G$68,($K$14:$K$45),0)))</f>
        <v>0</v>
      </c>
      <c r="H100" s="56">
        <f t="array" aca="1" ref="H100" ca="1">SUM(IF($B$14:$B$45=$B100,IF($J$14:$J$45=H$68,($K$14:$K$45),0)))</f>
        <v>0</v>
      </c>
      <c r="I100" s="56">
        <f t="array" aca="1" ref="I100" ca="1">SUM(IF($B$14:$B$45=$B100,IF($J$14:$J$45=I$68,($K$14:$K$45),0)))</f>
        <v>0</v>
      </c>
      <c r="J100" s="56">
        <f t="array" aca="1" ref="J100" ca="1">SUM(IF($B$14:$B$45=$B100,IF($J$14:$J$45=J$68,($K$14:$K$45),0)))</f>
        <v>0</v>
      </c>
      <c r="K100" s="56">
        <f t="array" aca="1" ref="K100" ca="1">SUM(IF($B$14:$B$45=$B100,IF($J$14:$J$45=K$68,($K$14:$K$45),0)))</f>
        <v>0</v>
      </c>
      <c r="L100" s="57">
        <f t="shared" ca="1" si="3"/>
        <v>0</v>
      </c>
      <c r="O100" s="4"/>
      <c r="P100" s="4"/>
      <c r="Q100" s="5"/>
    </row>
    <row r="101" spans="2:17" ht="30" customHeight="1" x14ac:dyDescent="0.2">
      <c r="B101" s="55" t="str">
        <f t="array" ref="B101">IFERROR(INDEX($B$14:$B$45,MATCH(0,COUNTIF($B$69:$B100,$B$14:$B$45),0)),"")</f>
        <v/>
      </c>
      <c r="C101" s="56">
        <f t="array" aca="1" ref="C101" ca="1">SUM(IF($B$14:$B$45=$B101,IF($J$14:$J$45=C$68,($K$14:$K$45),0)))</f>
        <v>0</v>
      </c>
      <c r="D101" s="56">
        <f t="array" aca="1" ref="D101" ca="1">SUM(IF($B$14:$B$45=$B101,IF($J$14:$J$45=D$68,($K$14:$K$45),0)))</f>
        <v>0</v>
      </c>
      <c r="E101" s="56">
        <f t="array" aca="1" ref="E101" ca="1">SUM(IF($B$14:$B$45=$B101,IF($J$14:$J$45=E$68,($K$14:$K$45),0)))</f>
        <v>0</v>
      </c>
      <c r="F101" s="56">
        <f t="array" aca="1" ref="F101" ca="1">SUM(IF($B$14:$B$45=$B101,IF($J$14:$J$45=F$68,($K$14:$K$45),0)))</f>
        <v>0</v>
      </c>
      <c r="G101" s="56">
        <f t="array" aca="1" ref="G101" ca="1">SUM(IF($B$14:$B$45=$B101,IF($J$14:$J$45=G$68,($K$14:$K$45),0)))</f>
        <v>0</v>
      </c>
      <c r="H101" s="56">
        <f t="array" aca="1" ref="H101" ca="1">SUM(IF($B$14:$B$45=$B101,IF($J$14:$J$45=H$68,($K$14:$K$45),0)))</f>
        <v>0</v>
      </c>
      <c r="I101" s="56">
        <f t="array" aca="1" ref="I101" ca="1">SUM(IF($B$14:$B$45=$B101,IF($J$14:$J$45=I$68,($K$14:$K$45),0)))</f>
        <v>0</v>
      </c>
      <c r="J101" s="56">
        <f t="array" aca="1" ref="J101" ca="1">SUM(IF($B$14:$B$45=$B101,IF($J$14:$J$45=J$68,($K$14:$K$45),0)))</f>
        <v>0</v>
      </c>
      <c r="K101" s="56">
        <f t="array" aca="1" ref="K101" ca="1">SUM(IF($B$14:$B$45=$B101,IF($J$14:$J$45=K$68,($K$14:$K$45),0)))</f>
        <v>0</v>
      </c>
      <c r="L101" s="57">
        <f t="shared" ca="1" si="3"/>
        <v>0</v>
      </c>
      <c r="O101" s="4"/>
      <c r="P101" s="4"/>
      <c r="Q101" s="5"/>
    </row>
    <row r="102" spans="2:17" ht="30" customHeight="1" x14ac:dyDescent="0.2">
      <c r="B102" s="55" t="str">
        <f t="array" ref="B102">IFERROR(INDEX($B$14:$B$45,MATCH(0,COUNTIF($B$69:$B101,$B$14:$B$45),0)),"")</f>
        <v/>
      </c>
      <c r="C102" s="56">
        <f t="array" aca="1" ref="C102" ca="1">SUM(IF($B$14:$B$45=$B102,IF($J$14:$J$45=C$68,($K$14:$K$45),0)))</f>
        <v>0</v>
      </c>
      <c r="D102" s="56">
        <f t="array" aca="1" ref="D102" ca="1">SUM(IF($B$14:$B$45=$B102,IF($J$14:$J$45=D$68,($K$14:$K$45),0)))</f>
        <v>0</v>
      </c>
      <c r="E102" s="56">
        <f t="array" aca="1" ref="E102" ca="1">SUM(IF($B$14:$B$45=$B102,IF($J$14:$J$45=E$68,($K$14:$K$45),0)))</f>
        <v>0</v>
      </c>
      <c r="F102" s="56">
        <f t="array" aca="1" ref="F102" ca="1">SUM(IF($B$14:$B$45=$B102,IF($J$14:$J$45=F$68,($K$14:$K$45),0)))</f>
        <v>0</v>
      </c>
      <c r="G102" s="56">
        <f t="array" aca="1" ref="G102" ca="1">SUM(IF($B$14:$B$45=$B102,IF($J$14:$J$45=G$68,($K$14:$K$45),0)))</f>
        <v>0</v>
      </c>
      <c r="H102" s="56">
        <f t="array" aca="1" ref="H102" ca="1">SUM(IF($B$14:$B$45=$B102,IF($J$14:$J$45=H$68,($K$14:$K$45),0)))</f>
        <v>0</v>
      </c>
      <c r="I102" s="56">
        <f t="array" aca="1" ref="I102" ca="1">SUM(IF($B$14:$B$45=$B102,IF($J$14:$J$45=I$68,($K$14:$K$45),0)))</f>
        <v>0</v>
      </c>
      <c r="J102" s="56">
        <f t="array" aca="1" ref="J102" ca="1">SUM(IF($B$14:$B$45=$B102,IF($J$14:$J$45=J$68,($K$14:$K$45),0)))</f>
        <v>0</v>
      </c>
      <c r="K102" s="56">
        <f t="array" aca="1" ref="K102" ca="1">SUM(IF($B$14:$B$45=$B102,IF($J$14:$J$45=K$68,($K$14:$K$45),0)))</f>
        <v>0</v>
      </c>
      <c r="L102" s="57">
        <f t="shared" ca="1" si="3"/>
        <v>0</v>
      </c>
      <c r="O102" s="4"/>
      <c r="P102" s="4"/>
      <c r="Q102" s="5"/>
    </row>
    <row r="103" spans="2:17" ht="30" customHeight="1" x14ac:dyDescent="0.2">
      <c r="B103" s="55" t="str">
        <f t="array" ref="B103">IFERROR(INDEX($B$14:$B$45,MATCH(0,COUNTIF($B$69:$B102,$B$14:$B$45),0)),"")</f>
        <v/>
      </c>
      <c r="C103" s="56">
        <f t="array" aca="1" ref="C103" ca="1">SUM(IF($B$14:$B$45=$B103,IF($J$14:$J$45=C$68,($K$14:$K$45),0)))</f>
        <v>0</v>
      </c>
      <c r="D103" s="56">
        <f t="array" aca="1" ref="D103" ca="1">SUM(IF($B$14:$B$45=$B103,IF($J$14:$J$45=D$68,($K$14:$K$45),0)))</f>
        <v>0</v>
      </c>
      <c r="E103" s="56">
        <f t="array" aca="1" ref="E103" ca="1">SUM(IF($B$14:$B$45=$B103,IF($J$14:$J$45=E$68,($K$14:$K$45),0)))</f>
        <v>0</v>
      </c>
      <c r="F103" s="56">
        <f t="array" aca="1" ref="F103" ca="1">SUM(IF($B$14:$B$45=$B103,IF($J$14:$J$45=F$68,($K$14:$K$45),0)))</f>
        <v>0</v>
      </c>
      <c r="G103" s="56">
        <f t="array" aca="1" ref="G103" ca="1">SUM(IF($B$14:$B$45=$B103,IF($J$14:$J$45=G$68,($K$14:$K$45),0)))</f>
        <v>0</v>
      </c>
      <c r="H103" s="56">
        <f t="array" aca="1" ref="H103" ca="1">SUM(IF($B$14:$B$45=$B103,IF($J$14:$J$45=H$68,($K$14:$K$45),0)))</f>
        <v>0</v>
      </c>
      <c r="I103" s="56">
        <f t="array" aca="1" ref="I103" ca="1">SUM(IF($B$14:$B$45=$B103,IF($J$14:$J$45=I$68,($K$14:$K$45),0)))</f>
        <v>0</v>
      </c>
      <c r="J103" s="56">
        <f t="array" aca="1" ref="J103" ca="1">SUM(IF($B$14:$B$45=$B103,IF($J$14:$J$45=J$68,($K$14:$K$45),0)))</f>
        <v>0</v>
      </c>
      <c r="K103" s="56">
        <f t="array" aca="1" ref="K103" ca="1">SUM(IF($B$14:$B$45=$B103,IF($J$14:$J$45=K$68,($K$14:$K$45),0)))</f>
        <v>0</v>
      </c>
      <c r="L103" s="57">
        <f t="shared" ca="1" si="3"/>
        <v>0</v>
      </c>
      <c r="O103" s="4"/>
      <c r="P103" s="4"/>
      <c r="Q103" s="5"/>
    </row>
    <row r="104" spans="2:17" ht="30" customHeight="1" x14ac:dyDescent="0.2">
      <c r="B104" s="55" t="str">
        <f t="array" ref="B104">IFERROR(INDEX($B$14:$B$45,MATCH(0,COUNTIF($B$69:$B103,$B$14:$B$45),0)),"")</f>
        <v/>
      </c>
      <c r="C104" s="56">
        <f t="array" aca="1" ref="C104" ca="1">SUM(IF($B$14:$B$45=$B104,IF($J$14:$J$45=C$68,($K$14:$K$45),0)))</f>
        <v>0</v>
      </c>
      <c r="D104" s="56">
        <f t="array" aca="1" ref="D104" ca="1">SUM(IF($B$14:$B$45=$B104,IF($J$14:$J$45=D$68,($K$14:$K$45),0)))</f>
        <v>0</v>
      </c>
      <c r="E104" s="56">
        <f t="array" aca="1" ref="E104" ca="1">SUM(IF($B$14:$B$45=$B104,IF($J$14:$J$45=E$68,($K$14:$K$45),0)))</f>
        <v>0</v>
      </c>
      <c r="F104" s="56">
        <f t="array" aca="1" ref="F104" ca="1">SUM(IF($B$14:$B$45=$B104,IF($J$14:$J$45=F$68,($K$14:$K$45),0)))</f>
        <v>0</v>
      </c>
      <c r="G104" s="56">
        <f t="array" aca="1" ref="G104" ca="1">SUM(IF($B$14:$B$45=$B104,IF($J$14:$J$45=G$68,($K$14:$K$45),0)))</f>
        <v>0</v>
      </c>
      <c r="H104" s="56">
        <f t="array" aca="1" ref="H104" ca="1">SUM(IF($B$14:$B$45=$B104,IF($J$14:$J$45=H$68,($K$14:$K$45),0)))</f>
        <v>0</v>
      </c>
      <c r="I104" s="56">
        <f t="array" aca="1" ref="I104" ca="1">SUM(IF($B$14:$B$45=$B104,IF($J$14:$J$45=I$68,($K$14:$K$45),0)))</f>
        <v>0</v>
      </c>
      <c r="J104" s="56">
        <f t="array" aca="1" ref="J104" ca="1">SUM(IF($B$14:$B$45=$B104,IF($J$14:$J$45=J$68,($K$14:$K$45),0)))</f>
        <v>0</v>
      </c>
      <c r="K104" s="56">
        <f t="array" aca="1" ref="K104" ca="1">SUM(IF($B$14:$B$45=$B104,IF($J$14:$J$45=K$68,($K$14:$K$45),0)))</f>
        <v>0</v>
      </c>
      <c r="L104" s="57">
        <f t="shared" ca="1" si="3"/>
        <v>0</v>
      </c>
      <c r="O104" s="4"/>
      <c r="P104" s="4"/>
      <c r="Q104" s="5"/>
    </row>
    <row r="105" spans="2:17" ht="30" customHeight="1" x14ac:dyDescent="0.2">
      <c r="B105" s="55" t="str">
        <f t="array" ref="B105">IFERROR(INDEX($B$14:$B$45,MATCH(0,COUNTIF($B$69:$B104,$B$14:$B$45),0)),"")</f>
        <v/>
      </c>
      <c r="C105" s="56">
        <f t="array" aca="1" ref="C105" ca="1">SUM(IF($B$14:$B$45=$B105,IF($J$14:$J$45=C$68,($K$14:$K$45),0)))</f>
        <v>0</v>
      </c>
      <c r="D105" s="56">
        <f t="array" aca="1" ref="D105" ca="1">SUM(IF($B$14:$B$45=$B105,IF($J$14:$J$45=D$68,($K$14:$K$45),0)))</f>
        <v>0</v>
      </c>
      <c r="E105" s="56">
        <f t="array" aca="1" ref="E105" ca="1">SUM(IF($B$14:$B$45=$B105,IF($J$14:$J$45=E$68,($K$14:$K$45),0)))</f>
        <v>0</v>
      </c>
      <c r="F105" s="56">
        <f t="array" aca="1" ref="F105" ca="1">SUM(IF($B$14:$B$45=$B105,IF($J$14:$J$45=F$68,($K$14:$K$45),0)))</f>
        <v>0</v>
      </c>
      <c r="G105" s="56">
        <f t="array" aca="1" ref="G105" ca="1">SUM(IF($B$14:$B$45=$B105,IF($J$14:$J$45=G$68,($K$14:$K$45),0)))</f>
        <v>0</v>
      </c>
      <c r="H105" s="56">
        <f t="array" aca="1" ref="H105" ca="1">SUM(IF($B$14:$B$45=$B105,IF($J$14:$J$45=H$68,($K$14:$K$45),0)))</f>
        <v>0</v>
      </c>
      <c r="I105" s="56">
        <f t="array" aca="1" ref="I105" ca="1">SUM(IF($B$14:$B$45=$B105,IF($J$14:$J$45=I$68,($K$14:$K$45),0)))</f>
        <v>0</v>
      </c>
      <c r="J105" s="56">
        <f t="array" aca="1" ref="J105" ca="1">SUM(IF($B$14:$B$45=$B105,IF($J$14:$J$45=J$68,($K$14:$K$45),0)))</f>
        <v>0</v>
      </c>
      <c r="K105" s="56">
        <f t="array" aca="1" ref="K105" ca="1">SUM(IF($B$14:$B$45=$B105,IF($J$14:$J$45=K$68,($K$14:$K$45),0)))</f>
        <v>0</v>
      </c>
      <c r="L105" s="57">
        <f t="shared" ca="1" si="3"/>
        <v>0</v>
      </c>
      <c r="O105" s="4"/>
      <c r="P105" s="4"/>
      <c r="Q105" s="5"/>
    </row>
    <row r="106" spans="2:17" ht="30" customHeight="1" x14ac:dyDescent="0.2">
      <c r="B106" s="55" t="str">
        <f t="array" ref="B106">IFERROR(INDEX($B$14:$B$45,MATCH(0,COUNTIF($B$69:$B105,$B$14:$B$45),0)),"")</f>
        <v/>
      </c>
      <c r="C106" s="56">
        <f t="array" aca="1" ref="C106" ca="1">SUM(IF($B$14:$B$45=$B106,IF($J$14:$J$45=C$68,($K$14:$K$45),0)))</f>
        <v>0</v>
      </c>
      <c r="D106" s="56">
        <f t="array" aca="1" ref="D106" ca="1">SUM(IF($B$14:$B$45=$B106,IF($J$14:$J$45=D$68,($K$14:$K$45),0)))</f>
        <v>0</v>
      </c>
      <c r="E106" s="56">
        <f t="array" aca="1" ref="E106" ca="1">SUM(IF($B$14:$B$45=$B106,IF($J$14:$J$45=E$68,($K$14:$K$45),0)))</f>
        <v>0</v>
      </c>
      <c r="F106" s="56">
        <f t="array" aca="1" ref="F106" ca="1">SUM(IF($B$14:$B$45=$B106,IF($J$14:$J$45=F$68,($K$14:$K$45),0)))</f>
        <v>0</v>
      </c>
      <c r="G106" s="56">
        <f t="array" aca="1" ref="G106" ca="1">SUM(IF($B$14:$B$45=$B106,IF($J$14:$J$45=G$68,($K$14:$K$45),0)))</f>
        <v>0</v>
      </c>
      <c r="H106" s="56">
        <f t="array" aca="1" ref="H106" ca="1">SUM(IF($B$14:$B$45=$B106,IF($J$14:$J$45=H$68,($K$14:$K$45),0)))</f>
        <v>0</v>
      </c>
      <c r="I106" s="56">
        <f t="array" aca="1" ref="I106" ca="1">SUM(IF($B$14:$B$45=$B106,IF($J$14:$J$45=I$68,($K$14:$K$45),0)))</f>
        <v>0</v>
      </c>
      <c r="J106" s="56">
        <f t="array" aca="1" ref="J106" ca="1">SUM(IF($B$14:$B$45=$B106,IF($J$14:$J$45=J$68,($K$14:$K$45),0)))</f>
        <v>0</v>
      </c>
      <c r="K106" s="56">
        <f t="array" aca="1" ref="K106" ca="1">SUM(IF($B$14:$B$45=$B106,IF($J$14:$J$45=K$68,($K$14:$K$45),0)))</f>
        <v>0</v>
      </c>
      <c r="L106" s="57">
        <f t="shared" ca="1" si="3"/>
        <v>0</v>
      </c>
      <c r="O106" s="4"/>
      <c r="P106" s="4"/>
      <c r="Q106" s="5"/>
    </row>
    <row r="107" spans="2:17" ht="30" customHeight="1" x14ac:dyDescent="0.2">
      <c r="B107" s="55" t="str">
        <f t="array" ref="B107">IFERROR(INDEX($B$14:$B$45,MATCH(0,COUNTIF($B$69:$B106,$B$14:$B$45),0)),"")</f>
        <v/>
      </c>
      <c r="C107" s="56">
        <f t="array" aca="1" ref="C107" ca="1">SUM(IF($B$14:$B$45=$B107,IF($J$14:$J$45=C$68,($K$14:$K$45),0)))</f>
        <v>0</v>
      </c>
      <c r="D107" s="56">
        <f t="array" aca="1" ref="D107" ca="1">SUM(IF($B$14:$B$45=$B107,IF($J$14:$J$45=D$68,($K$14:$K$45),0)))</f>
        <v>0</v>
      </c>
      <c r="E107" s="56">
        <f t="array" aca="1" ref="E107" ca="1">SUM(IF($B$14:$B$45=$B107,IF($J$14:$J$45=E$68,($K$14:$K$45),0)))</f>
        <v>0</v>
      </c>
      <c r="F107" s="56">
        <f t="array" aca="1" ref="F107" ca="1">SUM(IF($B$14:$B$45=$B107,IF($J$14:$J$45=F$68,($K$14:$K$45),0)))</f>
        <v>0</v>
      </c>
      <c r="G107" s="56">
        <f t="array" aca="1" ref="G107" ca="1">SUM(IF($B$14:$B$45=$B107,IF($J$14:$J$45=G$68,($K$14:$K$45),0)))</f>
        <v>0</v>
      </c>
      <c r="H107" s="56">
        <f t="array" aca="1" ref="H107" ca="1">SUM(IF($B$14:$B$45=$B107,IF($J$14:$J$45=H$68,($K$14:$K$45),0)))</f>
        <v>0</v>
      </c>
      <c r="I107" s="56">
        <f t="array" aca="1" ref="I107" ca="1">SUM(IF($B$14:$B$45=$B107,IF($J$14:$J$45=I$68,($K$14:$K$45),0)))</f>
        <v>0</v>
      </c>
      <c r="J107" s="56">
        <f t="array" aca="1" ref="J107" ca="1">SUM(IF($B$14:$B$45=$B107,IF($J$14:$J$45=J$68,($K$14:$K$45),0)))</f>
        <v>0</v>
      </c>
      <c r="K107" s="56">
        <f t="array" aca="1" ref="K107" ca="1">SUM(IF($B$14:$B$45=$B107,IF($J$14:$J$45=K$68,($K$14:$K$45),0)))</f>
        <v>0</v>
      </c>
      <c r="L107" s="57">
        <f t="shared" ca="1" si="3"/>
        <v>0</v>
      </c>
      <c r="O107" s="4"/>
      <c r="P107" s="4"/>
      <c r="Q107" s="5"/>
    </row>
    <row r="108" spans="2:17" ht="30" customHeight="1" x14ac:dyDescent="0.2">
      <c r="B108" s="55" t="str">
        <f t="array" ref="B108">IFERROR(INDEX($B$14:$B$45,MATCH(0,COUNTIF($B$69:$B107,$B$14:$B$45),0)),"")</f>
        <v/>
      </c>
      <c r="C108" s="56">
        <f t="array" aca="1" ref="C108" ca="1">SUM(IF($B$14:$B$45=$B108,IF($J$14:$J$45=C$68,($K$14:$K$45),0)))</f>
        <v>0</v>
      </c>
      <c r="D108" s="56">
        <f t="array" aca="1" ref="D108" ca="1">SUM(IF($B$14:$B$45=$B108,IF($J$14:$J$45=D$68,($K$14:$K$45),0)))</f>
        <v>0</v>
      </c>
      <c r="E108" s="56">
        <f t="array" aca="1" ref="E108" ca="1">SUM(IF($B$14:$B$45=$B108,IF($J$14:$J$45=E$68,($K$14:$K$45),0)))</f>
        <v>0</v>
      </c>
      <c r="F108" s="56">
        <f t="array" aca="1" ref="F108" ca="1">SUM(IF($B$14:$B$45=$B108,IF($J$14:$J$45=F$68,($K$14:$K$45),0)))</f>
        <v>0</v>
      </c>
      <c r="G108" s="56">
        <f t="array" aca="1" ref="G108" ca="1">SUM(IF($B$14:$B$45=$B108,IF($J$14:$J$45=G$68,($K$14:$K$45),0)))</f>
        <v>0</v>
      </c>
      <c r="H108" s="56">
        <f t="array" aca="1" ref="H108" ca="1">SUM(IF($B$14:$B$45=$B108,IF($J$14:$J$45=H$68,($K$14:$K$45),0)))</f>
        <v>0</v>
      </c>
      <c r="I108" s="56">
        <f t="array" aca="1" ref="I108" ca="1">SUM(IF($B$14:$B$45=$B108,IF($J$14:$J$45=I$68,($K$14:$K$45),0)))</f>
        <v>0</v>
      </c>
      <c r="J108" s="56">
        <f t="array" aca="1" ref="J108" ca="1">SUM(IF($B$14:$B$45=$B108,IF($J$14:$J$45=J$68,($K$14:$K$45),0)))</f>
        <v>0</v>
      </c>
      <c r="K108" s="56">
        <f t="array" aca="1" ref="K108" ca="1">SUM(IF($B$14:$B$45=$B108,IF($J$14:$J$45=K$68,($K$14:$K$45),0)))</f>
        <v>0</v>
      </c>
      <c r="L108" s="57">
        <f t="shared" ca="1" si="3"/>
        <v>0</v>
      </c>
      <c r="O108" s="4"/>
      <c r="P108" s="4"/>
      <c r="Q108" s="5"/>
    </row>
    <row r="109" spans="2:17" ht="30" customHeight="1" x14ac:dyDescent="0.2">
      <c r="B109" s="55" t="str">
        <f t="array" ref="B109">IFERROR(INDEX($B$14:$B$45,MATCH(0,COUNTIF($B$69:$B108,$B$14:$B$45),0)),"")</f>
        <v/>
      </c>
      <c r="C109" s="56">
        <f t="array" aca="1" ref="C109" ca="1">SUM(IF($B$14:$B$45=$B109,IF($J$14:$J$45=C$68,($K$14:$K$45),0)))</f>
        <v>0</v>
      </c>
      <c r="D109" s="56">
        <f t="array" aca="1" ref="D109" ca="1">SUM(IF($B$14:$B$45=$B109,IF($J$14:$J$45=D$68,($K$14:$K$45),0)))</f>
        <v>0</v>
      </c>
      <c r="E109" s="56">
        <f t="array" aca="1" ref="E109" ca="1">SUM(IF($B$14:$B$45=$B109,IF($J$14:$J$45=E$68,($K$14:$K$45),0)))</f>
        <v>0</v>
      </c>
      <c r="F109" s="56">
        <f t="array" aca="1" ref="F109" ca="1">SUM(IF($B$14:$B$45=$B109,IF($J$14:$J$45=F$68,($K$14:$K$45),0)))</f>
        <v>0</v>
      </c>
      <c r="G109" s="56">
        <f t="array" aca="1" ref="G109" ca="1">SUM(IF($B$14:$B$45=$B109,IF($J$14:$J$45=G$68,($K$14:$K$45),0)))</f>
        <v>0</v>
      </c>
      <c r="H109" s="56">
        <f t="array" aca="1" ref="H109" ca="1">SUM(IF($B$14:$B$45=$B109,IF($J$14:$J$45=H$68,($K$14:$K$45),0)))</f>
        <v>0</v>
      </c>
      <c r="I109" s="56">
        <f t="array" aca="1" ref="I109" ca="1">SUM(IF($B$14:$B$45=$B109,IF($J$14:$J$45=I$68,($K$14:$K$45),0)))</f>
        <v>0</v>
      </c>
      <c r="J109" s="56">
        <f t="array" aca="1" ref="J109" ca="1">SUM(IF($B$14:$B$45=$B109,IF($J$14:$J$45=J$68,($K$14:$K$45),0)))</f>
        <v>0</v>
      </c>
      <c r="K109" s="56">
        <f t="array" aca="1" ref="K109" ca="1">SUM(IF($B$14:$B$45=$B109,IF($J$14:$J$45=K$68,($K$14:$K$45),0)))</f>
        <v>0</v>
      </c>
      <c r="L109" s="57">
        <f t="shared" ca="1" si="3"/>
        <v>0</v>
      </c>
      <c r="O109" s="4"/>
      <c r="P109" s="4"/>
      <c r="Q109" s="5"/>
    </row>
    <row r="110" spans="2:17" ht="30" customHeight="1" x14ac:dyDescent="0.2">
      <c r="B110" s="55" t="str">
        <f t="array" ref="B110">IFERROR(INDEX($B$14:$B$45,MATCH(0,COUNTIF($B$69:$B109,$B$14:$B$45),0)),"")</f>
        <v/>
      </c>
      <c r="C110" s="56">
        <f t="array" aca="1" ref="C110" ca="1">SUM(IF($B$14:$B$45=$B110,IF($J$14:$J$45=C$68,($K$14:$K$45),0)))</f>
        <v>0</v>
      </c>
      <c r="D110" s="56">
        <f t="array" aca="1" ref="D110" ca="1">SUM(IF($B$14:$B$45=$B110,IF($J$14:$J$45=D$68,($K$14:$K$45),0)))</f>
        <v>0</v>
      </c>
      <c r="E110" s="56">
        <f t="array" aca="1" ref="E110" ca="1">SUM(IF($B$14:$B$45=$B110,IF($J$14:$J$45=E$68,($K$14:$K$45),0)))</f>
        <v>0</v>
      </c>
      <c r="F110" s="56">
        <f t="array" aca="1" ref="F110" ca="1">SUM(IF($B$14:$B$45=$B110,IF($J$14:$J$45=F$68,($K$14:$K$45),0)))</f>
        <v>0</v>
      </c>
      <c r="G110" s="56">
        <f t="array" aca="1" ref="G110" ca="1">SUM(IF($B$14:$B$45=$B110,IF($J$14:$J$45=G$68,($K$14:$K$45),0)))</f>
        <v>0</v>
      </c>
      <c r="H110" s="56">
        <f t="array" aca="1" ref="H110" ca="1">SUM(IF($B$14:$B$45=$B110,IF($J$14:$J$45=H$68,($K$14:$K$45),0)))</f>
        <v>0</v>
      </c>
      <c r="I110" s="56">
        <f t="array" aca="1" ref="I110" ca="1">SUM(IF($B$14:$B$45=$B110,IF($J$14:$J$45=I$68,($K$14:$K$45),0)))</f>
        <v>0</v>
      </c>
      <c r="J110" s="56">
        <f t="array" aca="1" ref="J110" ca="1">SUM(IF($B$14:$B$45=$B110,IF($J$14:$J$45=J$68,($K$14:$K$45),0)))</f>
        <v>0</v>
      </c>
      <c r="K110" s="56">
        <f t="array" aca="1" ref="K110" ca="1">SUM(IF($B$14:$B$45=$B110,IF($J$14:$J$45=K$68,($K$14:$K$45),0)))</f>
        <v>0</v>
      </c>
      <c r="L110" s="57">
        <f t="shared" ca="1" si="3"/>
        <v>0</v>
      </c>
      <c r="O110" s="4"/>
      <c r="P110" s="4"/>
      <c r="Q110" s="5"/>
    </row>
    <row r="111" spans="2:17" ht="30" customHeight="1" x14ac:dyDescent="0.2">
      <c r="B111" s="55" t="str">
        <f t="array" ref="B111">IFERROR(INDEX($B$14:$B$45,MATCH(0,COUNTIF($B$69:$B110,$B$14:$B$45),0)),"")</f>
        <v/>
      </c>
      <c r="C111" s="56">
        <f t="array" aca="1" ref="C111" ca="1">SUM(IF($B$14:$B$45=$B111,IF($J$14:$J$45=C$68,($K$14:$K$45),0)))</f>
        <v>0</v>
      </c>
      <c r="D111" s="56">
        <f t="array" aca="1" ref="D111" ca="1">SUM(IF($B$14:$B$45=$B111,IF($J$14:$J$45=D$68,($K$14:$K$45),0)))</f>
        <v>0</v>
      </c>
      <c r="E111" s="56">
        <f t="array" aca="1" ref="E111" ca="1">SUM(IF($B$14:$B$45=$B111,IF($J$14:$J$45=E$68,($K$14:$K$45),0)))</f>
        <v>0</v>
      </c>
      <c r="F111" s="56">
        <f t="array" aca="1" ref="F111" ca="1">SUM(IF($B$14:$B$45=$B111,IF($J$14:$J$45=F$68,($K$14:$K$45),0)))</f>
        <v>0</v>
      </c>
      <c r="G111" s="56">
        <f t="array" aca="1" ref="G111" ca="1">SUM(IF($B$14:$B$45=$B111,IF($J$14:$J$45=G$68,($K$14:$K$45),0)))</f>
        <v>0</v>
      </c>
      <c r="H111" s="56">
        <f t="array" aca="1" ref="H111" ca="1">SUM(IF($B$14:$B$45=$B111,IF($J$14:$J$45=H$68,($K$14:$K$45),0)))</f>
        <v>0</v>
      </c>
      <c r="I111" s="56">
        <f t="array" aca="1" ref="I111" ca="1">SUM(IF($B$14:$B$45=$B111,IF($J$14:$J$45=I$68,($K$14:$K$45),0)))</f>
        <v>0</v>
      </c>
      <c r="J111" s="56">
        <f t="array" aca="1" ref="J111" ca="1">SUM(IF($B$14:$B$45=$B111,IF($J$14:$J$45=J$68,($K$14:$K$45),0)))</f>
        <v>0</v>
      </c>
      <c r="K111" s="56">
        <f t="array" aca="1" ref="K111" ca="1">SUM(IF($B$14:$B$45=$B111,IF($J$14:$J$45=K$68,($K$14:$K$45),0)))</f>
        <v>0</v>
      </c>
      <c r="L111" s="57">
        <f t="shared" ca="1" si="3"/>
        <v>0</v>
      </c>
      <c r="O111" s="4"/>
      <c r="P111" s="4"/>
      <c r="Q111" s="5"/>
    </row>
    <row r="112" spans="2:17" ht="30" customHeight="1" x14ac:dyDescent="0.2">
      <c r="B112" s="55" t="str">
        <f t="array" ref="B112">IFERROR(INDEX($B$14:$B$45,MATCH(0,COUNTIF($B$69:$B111,$B$14:$B$45),0)),"")</f>
        <v/>
      </c>
      <c r="C112" s="56">
        <f t="array" aca="1" ref="C112" ca="1">SUM(IF($B$14:$B$45=$B112,IF($J$14:$J$45=C$68,($K$14:$K$45),0)))</f>
        <v>0</v>
      </c>
      <c r="D112" s="56">
        <f t="array" aca="1" ref="D112" ca="1">SUM(IF($B$14:$B$45=$B112,IF($J$14:$J$45=D$68,($K$14:$K$45),0)))</f>
        <v>0</v>
      </c>
      <c r="E112" s="56">
        <f t="array" aca="1" ref="E112" ca="1">SUM(IF($B$14:$B$45=$B112,IF($J$14:$J$45=E$68,($K$14:$K$45),0)))</f>
        <v>0</v>
      </c>
      <c r="F112" s="56">
        <f t="array" aca="1" ref="F112" ca="1">SUM(IF($B$14:$B$45=$B112,IF($J$14:$J$45=F$68,($K$14:$K$45),0)))</f>
        <v>0</v>
      </c>
      <c r="G112" s="56">
        <f t="array" aca="1" ref="G112" ca="1">SUM(IF($B$14:$B$45=$B112,IF($J$14:$J$45=G$68,($K$14:$K$45),0)))</f>
        <v>0</v>
      </c>
      <c r="H112" s="56">
        <f t="array" aca="1" ref="H112" ca="1">SUM(IF($B$14:$B$45=$B112,IF($J$14:$J$45=H$68,($K$14:$K$45),0)))</f>
        <v>0</v>
      </c>
      <c r="I112" s="56">
        <f t="array" aca="1" ref="I112" ca="1">SUM(IF($B$14:$B$45=$B112,IF($J$14:$J$45=I$68,($K$14:$K$45),0)))</f>
        <v>0</v>
      </c>
      <c r="J112" s="56">
        <f t="array" aca="1" ref="J112" ca="1">SUM(IF($B$14:$B$45=$B112,IF($J$14:$J$45=J$68,($K$14:$K$45),0)))</f>
        <v>0</v>
      </c>
      <c r="K112" s="56">
        <f t="array" aca="1" ref="K112" ca="1">SUM(IF($B$14:$B$45=$B112,IF($J$14:$J$45=K$68,($K$14:$K$45),0)))</f>
        <v>0</v>
      </c>
      <c r="L112" s="57">
        <f t="shared" ca="1" si="3"/>
        <v>0</v>
      </c>
      <c r="O112" s="4"/>
      <c r="P112" s="4"/>
      <c r="Q112" s="5"/>
    </row>
    <row r="113" spans="1:17" ht="30" customHeight="1" thickBot="1" x14ac:dyDescent="0.25">
      <c r="B113" s="128" t="s">
        <v>226</v>
      </c>
      <c r="C113" s="129">
        <f ca="1">SUM(C70:C112)</f>
        <v>0</v>
      </c>
      <c r="D113" s="129">
        <f t="shared" ref="D113:L113" ca="1" si="4">SUM(D70:D112)</f>
        <v>0</v>
      </c>
      <c r="E113" s="129">
        <f t="shared" ca="1" si="4"/>
        <v>0</v>
      </c>
      <c r="F113" s="129">
        <f t="shared" ca="1" si="4"/>
        <v>0</v>
      </c>
      <c r="G113" s="129">
        <f t="shared" ca="1" si="4"/>
        <v>0</v>
      </c>
      <c r="H113" s="129">
        <f t="shared" ca="1" si="4"/>
        <v>0</v>
      </c>
      <c r="I113" s="129">
        <f t="shared" ca="1" si="4"/>
        <v>0</v>
      </c>
      <c r="J113" s="129">
        <f t="shared" ca="1" si="4"/>
        <v>0</v>
      </c>
      <c r="K113" s="129">
        <f t="shared" ca="1" si="4"/>
        <v>0</v>
      </c>
      <c r="L113" s="130">
        <f t="shared" ca="1" si="4"/>
        <v>0</v>
      </c>
      <c r="O113" s="4"/>
      <c r="P113" s="4"/>
      <c r="Q113" s="5"/>
    </row>
    <row r="114" spans="1:17" x14ac:dyDescent="0.2">
      <c r="A114" s="3"/>
      <c r="B114" s="3"/>
      <c r="C114" s="3"/>
      <c r="D114" s="39"/>
      <c r="E114" s="4"/>
      <c r="F114" s="4"/>
      <c r="G114" s="4"/>
      <c r="H114" s="4"/>
      <c r="I114" s="4"/>
      <c r="J114" s="4"/>
      <c r="O114" s="4"/>
      <c r="P114" s="4"/>
      <c r="Q114" s="5"/>
    </row>
    <row r="115" spans="1:17" x14ac:dyDescent="0.2">
      <c r="A115" s="3"/>
      <c r="B115" s="3"/>
      <c r="C115" s="3"/>
      <c r="D115" s="4"/>
      <c r="E115" s="4"/>
      <c r="F115" s="4"/>
      <c r="G115" s="4"/>
      <c r="H115" s="4"/>
      <c r="I115" s="4"/>
      <c r="J115" s="4"/>
      <c r="O115" s="4"/>
      <c r="P115" s="4"/>
      <c r="Q115" s="5"/>
    </row>
    <row r="116" spans="1:17" ht="39" customHeight="1" x14ac:dyDescent="0.2">
      <c r="B116" s="6" t="str">
        <f ca="1">IF(language1="EN",INDIRECT(ADDRESS(MATCH(B117,terms_sk,0)+1,2,1,1,"Slovnik")),B117)</f>
        <v>Dátum:</v>
      </c>
      <c r="C116" s="149"/>
      <c r="D116" s="150"/>
      <c r="E116" s="48"/>
      <c r="F116" s="48"/>
      <c r="G116" s="48"/>
    </row>
    <row r="117" spans="1:17" x14ac:dyDescent="0.2">
      <c r="B117" s="33" t="s">
        <v>0</v>
      </c>
      <c r="C117" s="5"/>
      <c r="D117" s="5"/>
      <c r="E117" s="5"/>
      <c r="F117" s="5"/>
      <c r="G117" s="5"/>
    </row>
    <row r="118" spans="1:17" ht="36" customHeight="1" x14ac:dyDescent="0.2">
      <c r="B118" s="84" t="str">
        <f ca="1">IF(language1="EN",INDIRECT(ADDRESS(MATCH(B119,terms_sk,0)+1,2,1,1,"Slovnik")),B119)</f>
        <v xml:space="preserve">Meno a priezvisko zodpovednej osoby: </v>
      </c>
      <c r="C118" s="149"/>
      <c r="D118" s="150"/>
      <c r="E118" s="38"/>
      <c r="F118" s="38"/>
      <c r="G118" s="38"/>
      <c r="I118" s="5"/>
    </row>
    <row r="119" spans="1:17" x14ac:dyDescent="0.2">
      <c r="B119" s="33" t="s">
        <v>42</v>
      </c>
      <c r="C119" s="5"/>
      <c r="D119" s="5" t="s">
        <v>13</v>
      </c>
      <c r="E119" s="5"/>
      <c r="F119" s="5"/>
      <c r="G119" s="5"/>
    </row>
    <row r="120" spans="1:17" ht="36" customHeight="1" x14ac:dyDescent="0.2">
      <c r="B120" s="6" t="str">
        <f ca="1">IF(language1="EN",INDIRECT(ADDRESS(MATCH(A121,terms_sk,0)+1,2,1,1,"Slovnik")),A121)</f>
        <v>Pracovná pozícia:</v>
      </c>
      <c r="C120" s="149"/>
      <c r="D120" s="150"/>
      <c r="E120" s="38"/>
      <c r="F120" s="38"/>
      <c r="G120" s="38"/>
      <c r="I120" s="5"/>
    </row>
    <row r="121" spans="1:17" x14ac:dyDescent="0.2">
      <c r="A121" s="33" t="s">
        <v>43</v>
      </c>
      <c r="B121" s="33"/>
      <c r="E121" s="7" t="s">
        <v>13</v>
      </c>
    </row>
  </sheetData>
  <sheetProtection sheet="1" insertRows="0" deleteRows="0"/>
  <protectedRanges>
    <protectedRange sqref="A46:C46" name="Rozsah1"/>
  </protectedRanges>
  <phoneticPr fontId="0" type="noConversion"/>
  <dataValidations count="3">
    <dataValidation type="list" allowBlank="1" showInputMessage="1" showErrorMessage="1" sqref="G4:H4 H3 P3">
      <formula1>"SK,EN"</formula1>
    </dataValidation>
    <dataValidation type="list" allowBlank="1" showInputMessage="1" showErrorMessage="1" sqref="J14:J45">
      <formula1>$C$68:$K$68</formula1>
    </dataValidation>
    <dataValidation type="list" allowBlank="1" showInputMessage="1" showErrorMessage="1" sqref="E14:E45 A51:B62">
      <formula1>months</formula1>
    </dataValidation>
  </dataValidations>
  <pageMargins left="0.97" right="0.39370078740157483" top="0.64" bottom="0.39370078740157483" header="0.51181102362204722" footer="0.51181102362204722"/>
  <pageSetup paperSize="9" scale="64" fitToHeight="0" orientation="landscape" r:id="rId1"/>
  <headerFooter alignWithMargins="0"/>
  <rowBreaks count="2" manualBreakCount="2">
    <brk id="48" max="16383" man="1"/>
    <brk id="65" max="16383" man="1"/>
  </rowBreaks>
  <legacy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Z103"/>
  <sheetViews>
    <sheetView showGridLines="0" showZeros="0" view="pageBreakPreview" zoomScaleNormal="100" zoomScaleSheetLayoutView="100" workbookViewId="0">
      <selection activeCell="C6" sqref="C6"/>
    </sheetView>
  </sheetViews>
  <sheetFormatPr defaultColWidth="9.140625" defaultRowHeight="12.75" outlineLevelCol="1" x14ac:dyDescent="0.2"/>
  <cols>
    <col min="1" max="1" width="6.28515625" style="7" customWidth="1"/>
    <col min="2" max="2" width="18.28515625" style="7" customWidth="1"/>
    <col min="3" max="12" width="17.7109375" style="7" customWidth="1"/>
    <col min="13" max="13" width="12" hidden="1" customWidth="1" outlineLevel="1"/>
    <col min="14" max="14" width="2" customWidth="1" outlineLevel="1"/>
    <col min="15" max="16384" width="9.140625" style="7"/>
  </cols>
  <sheetData>
    <row r="1" spans="1:26" ht="11.25" x14ac:dyDescent="0.2">
      <c r="M1" s="7"/>
      <c r="N1" s="7"/>
    </row>
    <row r="2" spans="1:26" ht="11.25" x14ac:dyDescent="0.2">
      <c r="M2" s="7"/>
      <c r="N2" s="7"/>
    </row>
    <row r="3" spans="1:26" ht="35.25" customHeight="1" x14ac:dyDescent="0.2">
      <c r="A3" s="8" t="str">
        <f ca="1">IF(language5="EN",INDIRECT(ADDRESS(MATCH(A4,terms_sk,0)+1,2,1,1,"Slovnik")),A4)</f>
        <v>Summary sheet - Staff Costs of the foreign Project Partner</v>
      </c>
      <c r="B3" s="8"/>
      <c r="C3" s="8"/>
      <c r="H3" s="27" t="s">
        <v>113</v>
      </c>
      <c r="I3" s="145" t="s">
        <v>117</v>
      </c>
      <c r="M3" s="7"/>
      <c r="N3" s="7"/>
    </row>
    <row r="4" spans="1:26" ht="35.25" hidden="1" customHeight="1" x14ac:dyDescent="0.2">
      <c r="A4" s="8" t="s">
        <v>343</v>
      </c>
      <c r="B4" s="8"/>
      <c r="C4" s="8"/>
      <c r="F4" s="28"/>
      <c r="G4" s="28"/>
      <c r="H4" s="24"/>
      <c r="M4" s="7"/>
      <c r="N4" s="7"/>
    </row>
    <row r="5" spans="1:26" ht="11.25" x14ac:dyDescent="0.2">
      <c r="A5" s="11"/>
      <c r="B5" s="11"/>
      <c r="C5" s="11"/>
      <c r="K5" s="5"/>
      <c r="L5" s="5"/>
      <c r="M5" s="7"/>
      <c r="N5" s="7"/>
    </row>
    <row r="6" spans="1:26" s="9" customFormat="1" ht="34.5" customHeight="1" x14ac:dyDescent="0.2">
      <c r="A6" s="15" t="str">
        <f ca="1">IF(language5="EN",INDIRECT(ADDRESS(MATCH(A7,terms_sk,0)+1,2,1,1,"Slovnik")),A7)</f>
        <v>Project Code</v>
      </c>
      <c r="B6" s="157"/>
      <c r="C6" s="146"/>
      <c r="D6" s="147"/>
      <c r="E6" s="25"/>
      <c r="F6" s="24"/>
      <c r="G6" s="24"/>
      <c r="H6" s="13" t="str">
        <f ca="1">IF(language5="EN",INDIRECT(ADDRESS(MATCH(H7,terms_sk,0)+1,2,1,1,"Slovnik")),H7)</f>
        <v>Period</v>
      </c>
      <c r="I6" s="146"/>
      <c r="J6" s="147"/>
      <c r="K6" s="11"/>
      <c r="L6" s="11"/>
      <c r="M6" s="183"/>
      <c r="N6" s="183"/>
    </row>
    <row r="7" spans="1:26" s="75" customFormat="1" ht="34.5" hidden="1" customHeight="1" x14ac:dyDescent="0.2">
      <c r="A7" s="151" t="s">
        <v>15</v>
      </c>
      <c r="B7" s="151"/>
      <c r="C7" s="151"/>
      <c r="D7" s="151"/>
      <c r="E7" s="24"/>
      <c r="F7" s="24"/>
      <c r="G7" s="24"/>
      <c r="H7" s="24" t="s">
        <v>240</v>
      </c>
      <c r="I7" s="24"/>
      <c r="J7" s="24"/>
      <c r="K7" s="11"/>
      <c r="L7" s="11"/>
      <c r="M7" s="184"/>
      <c r="N7" s="184"/>
    </row>
    <row r="8" spans="1:26" ht="9" customHeight="1" x14ac:dyDescent="0.2">
      <c r="K8" s="5"/>
      <c r="L8" s="5"/>
    </row>
    <row r="9" spans="1:26" s="9" customFormat="1" ht="34.5" customHeight="1" x14ac:dyDescent="0.2">
      <c r="A9" s="15" t="s">
        <v>334</v>
      </c>
      <c r="B9" s="157"/>
      <c r="C9" s="146"/>
      <c r="D9" s="148"/>
      <c r="E9" s="148"/>
      <c r="F9" s="148"/>
      <c r="G9" s="25"/>
      <c r="H9" s="24"/>
      <c r="I9" s="24"/>
      <c r="J9" s="24"/>
      <c r="K9" s="11"/>
      <c r="L9" s="11"/>
    </row>
    <row r="10" spans="1:26" s="9" customFormat="1" ht="34.5" hidden="1" customHeight="1" x14ac:dyDescent="0.2">
      <c r="A10" s="15" t="s">
        <v>206</v>
      </c>
      <c r="B10" s="34"/>
      <c r="C10" s="34"/>
      <c r="D10" s="16"/>
      <c r="E10" s="18"/>
      <c r="F10" s="16"/>
      <c r="G10" s="41"/>
      <c r="H10" s="41"/>
      <c r="I10" s="42"/>
      <c r="J10" s="24"/>
      <c r="K10" s="11"/>
      <c r="L10" s="11"/>
    </row>
    <row r="11" spans="1:26" s="198" customFormat="1" ht="13.5" thickBot="1" x14ac:dyDescent="0.25">
      <c r="A11" s="197"/>
      <c r="B11" s="197"/>
      <c r="C11" s="197"/>
      <c r="I11" s="197"/>
      <c r="J11" s="197"/>
      <c r="M11" s="199"/>
      <c r="N11" s="199"/>
      <c r="O11" s="200"/>
      <c r="P11" s="200"/>
      <c r="Q11" s="200"/>
      <c r="R11" s="200"/>
      <c r="S11" s="200"/>
      <c r="T11" s="200"/>
      <c r="U11" s="200"/>
      <c r="V11" s="200"/>
      <c r="W11" s="200"/>
      <c r="X11" s="200"/>
      <c r="Y11" s="200"/>
      <c r="Z11" s="200"/>
    </row>
    <row r="12" spans="1:26" s="12" customFormat="1" ht="13.5" hidden="1" thickBot="1" x14ac:dyDescent="0.25">
      <c r="A12" s="12" t="s">
        <v>11</v>
      </c>
      <c r="M12" s="187"/>
      <c r="N12" s="187"/>
    </row>
    <row r="13" spans="1:26" s="12" customFormat="1" ht="38.25" customHeight="1" x14ac:dyDescent="0.2">
      <c r="A13" s="20" t="s">
        <v>268</v>
      </c>
      <c r="B13" s="205" t="s">
        <v>167</v>
      </c>
      <c r="C13" s="205" t="s">
        <v>183</v>
      </c>
      <c r="D13" s="205" t="s">
        <v>241</v>
      </c>
      <c r="E13" s="205" t="s">
        <v>337</v>
      </c>
      <c r="F13" s="205" t="s">
        <v>209</v>
      </c>
      <c r="G13" s="205" t="s">
        <v>170</v>
      </c>
      <c r="H13" s="205" t="s">
        <v>123</v>
      </c>
      <c r="I13" s="205" t="s">
        <v>136</v>
      </c>
      <c r="J13" s="205" t="s">
        <v>211</v>
      </c>
      <c r="M13" s="187"/>
      <c r="N13" s="187"/>
    </row>
    <row r="14" spans="1:26" s="12" customFormat="1" x14ac:dyDescent="0.2">
      <c r="A14" s="201">
        <f t="shared" ref="A14:A45" si="0">ROW()-13</f>
        <v>1</v>
      </c>
      <c r="B14" s="201"/>
      <c r="C14" s="201"/>
      <c r="D14" s="202"/>
      <c r="E14" s="206"/>
      <c r="F14" s="202"/>
      <c r="G14" s="202"/>
      <c r="H14" s="202"/>
      <c r="I14" s="206"/>
      <c r="J14" s="207">
        <f>IFERROR(Tabuľka12[[#This Row],[Staff costs (total cost of work)]]/Tabuľka12[[#This Row],[Total hours worked in the given period]]*Tabuľka12[[#This Row],[Number of hours worked on the project / activity]],0)</f>
        <v>0</v>
      </c>
      <c r="M14" s="187"/>
      <c r="N14" s="187"/>
    </row>
    <row r="15" spans="1:26" s="12" customFormat="1" x14ac:dyDescent="0.2">
      <c r="A15" s="201">
        <f t="shared" si="0"/>
        <v>2</v>
      </c>
      <c r="B15" s="201"/>
      <c r="C15" s="201"/>
      <c r="D15" s="202"/>
      <c r="E15" s="206"/>
      <c r="F15" s="202"/>
      <c r="G15" s="202"/>
      <c r="H15" s="202"/>
      <c r="I15" s="206"/>
      <c r="J15" s="207">
        <f>IFERROR(Tabuľka12[[#This Row],[Staff costs (total cost of work)]]/Tabuľka12[[#This Row],[Total hours worked in the given period]]*Tabuľka12[[#This Row],[Number of hours worked on the project / activity]],0)</f>
        <v>0</v>
      </c>
      <c r="M15" s="187"/>
      <c r="N15" s="187"/>
    </row>
    <row r="16" spans="1:26" s="12" customFormat="1" x14ac:dyDescent="0.2">
      <c r="A16" s="201">
        <f t="shared" si="0"/>
        <v>3</v>
      </c>
      <c r="B16" s="201"/>
      <c r="C16" s="201"/>
      <c r="D16" s="202"/>
      <c r="E16" s="206"/>
      <c r="F16" s="202"/>
      <c r="G16" s="202"/>
      <c r="H16" s="202"/>
      <c r="I16" s="206"/>
      <c r="J16" s="207">
        <f>IFERROR(Tabuľka12[[#This Row],[Staff costs (total cost of work)]]/Tabuľka12[[#This Row],[Total hours worked in the given period]]*Tabuľka12[[#This Row],[Number of hours worked on the project / activity]],0)</f>
        <v>0</v>
      </c>
      <c r="M16" s="187"/>
      <c r="N16" s="187"/>
    </row>
    <row r="17" spans="1:14" s="12" customFormat="1" x14ac:dyDescent="0.2">
      <c r="A17" s="201">
        <f t="shared" si="0"/>
        <v>4</v>
      </c>
      <c r="B17" s="201"/>
      <c r="C17" s="201"/>
      <c r="D17" s="202"/>
      <c r="E17" s="206"/>
      <c r="F17" s="202"/>
      <c r="G17" s="202"/>
      <c r="H17" s="202"/>
      <c r="I17" s="206"/>
      <c r="J17" s="207">
        <f>IFERROR(Tabuľka12[[#This Row],[Staff costs (total cost of work)]]/Tabuľka12[[#This Row],[Total hours worked in the given period]]*Tabuľka12[[#This Row],[Number of hours worked on the project / activity]],0)</f>
        <v>0</v>
      </c>
      <c r="M17" s="187"/>
      <c r="N17" s="187"/>
    </row>
    <row r="18" spans="1:14" s="12" customFormat="1" x14ac:dyDescent="0.2">
      <c r="A18" s="201">
        <f t="shared" si="0"/>
        <v>5</v>
      </c>
      <c r="B18" s="201"/>
      <c r="C18" s="201"/>
      <c r="D18" s="202"/>
      <c r="E18" s="206"/>
      <c r="F18" s="202"/>
      <c r="G18" s="202"/>
      <c r="H18" s="202"/>
      <c r="I18" s="206"/>
      <c r="J18" s="207">
        <f>IFERROR(Tabuľka12[[#This Row],[Staff costs (total cost of work)]]/Tabuľka12[[#This Row],[Total hours worked in the given period]]*Tabuľka12[[#This Row],[Number of hours worked on the project / activity]],0)</f>
        <v>0</v>
      </c>
      <c r="M18" s="187"/>
      <c r="N18" s="187"/>
    </row>
    <row r="19" spans="1:14" s="12" customFormat="1" x14ac:dyDescent="0.2">
      <c r="A19" s="201">
        <f t="shared" si="0"/>
        <v>6</v>
      </c>
      <c r="B19" s="201"/>
      <c r="C19" s="201"/>
      <c r="D19" s="202"/>
      <c r="E19" s="206"/>
      <c r="F19" s="202"/>
      <c r="G19" s="202"/>
      <c r="H19" s="202"/>
      <c r="I19" s="206"/>
      <c r="J19" s="207">
        <f>IFERROR(Tabuľka12[[#This Row],[Staff costs (total cost of work)]]/Tabuľka12[[#This Row],[Total hours worked in the given period]]*Tabuľka12[[#This Row],[Number of hours worked on the project / activity]],0)</f>
        <v>0</v>
      </c>
      <c r="M19" s="187"/>
      <c r="N19" s="187"/>
    </row>
    <row r="20" spans="1:14" s="12" customFormat="1" x14ac:dyDescent="0.2">
      <c r="A20" s="203">
        <f t="shared" si="0"/>
        <v>7</v>
      </c>
      <c r="B20" s="201"/>
      <c r="C20" s="201"/>
      <c r="D20" s="202"/>
      <c r="E20" s="206"/>
      <c r="F20" s="202"/>
      <c r="G20" s="202"/>
      <c r="H20" s="202"/>
      <c r="I20" s="206"/>
      <c r="J20" s="207">
        <f>IFERROR(Tabuľka12[[#This Row],[Staff costs (total cost of work)]]/Tabuľka12[[#This Row],[Total hours worked in the given period]]*Tabuľka12[[#This Row],[Number of hours worked on the project / activity]],0)</f>
        <v>0</v>
      </c>
      <c r="M20" s="187"/>
      <c r="N20" s="187"/>
    </row>
    <row r="21" spans="1:14" s="12" customFormat="1" x14ac:dyDescent="0.2">
      <c r="A21" s="201">
        <f t="shared" si="0"/>
        <v>8</v>
      </c>
      <c r="B21" s="201"/>
      <c r="C21" s="201"/>
      <c r="D21" s="202"/>
      <c r="E21" s="206"/>
      <c r="F21" s="202"/>
      <c r="G21" s="202"/>
      <c r="H21" s="202"/>
      <c r="I21" s="206"/>
      <c r="J21" s="207">
        <f>IFERROR(Tabuľka12[[#This Row],[Staff costs (total cost of work)]]/Tabuľka12[[#This Row],[Total hours worked in the given period]]*Tabuľka12[[#This Row],[Number of hours worked on the project / activity]],0)</f>
        <v>0</v>
      </c>
      <c r="M21" s="187"/>
      <c r="N21" s="187"/>
    </row>
    <row r="22" spans="1:14" s="12" customFormat="1" x14ac:dyDescent="0.2">
      <c r="A22" s="201">
        <f t="shared" si="0"/>
        <v>9</v>
      </c>
      <c r="B22" s="201"/>
      <c r="C22" s="201"/>
      <c r="D22" s="202"/>
      <c r="E22" s="206"/>
      <c r="F22" s="202"/>
      <c r="G22" s="202"/>
      <c r="H22" s="202"/>
      <c r="I22" s="206"/>
      <c r="J22" s="207">
        <f>IFERROR(Tabuľka12[[#This Row],[Staff costs (total cost of work)]]/Tabuľka12[[#This Row],[Total hours worked in the given period]]*Tabuľka12[[#This Row],[Number of hours worked on the project / activity]],0)</f>
        <v>0</v>
      </c>
      <c r="M22" s="187"/>
      <c r="N22" s="187"/>
    </row>
    <row r="23" spans="1:14" s="12" customFormat="1" x14ac:dyDescent="0.2">
      <c r="A23" s="201">
        <f t="shared" si="0"/>
        <v>10</v>
      </c>
      <c r="B23" s="201"/>
      <c r="C23" s="201"/>
      <c r="D23" s="202"/>
      <c r="E23" s="206"/>
      <c r="F23" s="202"/>
      <c r="G23" s="202"/>
      <c r="H23" s="202"/>
      <c r="I23" s="206"/>
      <c r="J23" s="207">
        <f>IFERROR(Tabuľka12[[#This Row],[Staff costs (total cost of work)]]/Tabuľka12[[#This Row],[Total hours worked in the given period]]*Tabuľka12[[#This Row],[Number of hours worked on the project / activity]],0)</f>
        <v>0</v>
      </c>
      <c r="M23" s="187"/>
      <c r="N23" s="187"/>
    </row>
    <row r="24" spans="1:14" s="12" customFormat="1" x14ac:dyDescent="0.2">
      <c r="A24" s="201">
        <f t="shared" si="0"/>
        <v>11</v>
      </c>
      <c r="B24" s="201"/>
      <c r="C24" s="201"/>
      <c r="D24" s="202"/>
      <c r="E24" s="206"/>
      <c r="F24" s="202"/>
      <c r="G24" s="202"/>
      <c r="H24" s="202"/>
      <c r="I24" s="206"/>
      <c r="J24" s="207">
        <f>IFERROR(Tabuľka12[[#This Row],[Staff costs (total cost of work)]]/Tabuľka12[[#This Row],[Total hours worked in the given period]]*Tabuľka12[[#This Row],[Number of hours worked on the project / activity]],0)</f>
        <v>0</v>
      </c>
      <c r="M24" s="187"/>
      <c r="N24" s="187"/>
    </row>
    <row r="25" spans="1:14" s="12" customFormat="1" x14ac:dyDescent="0.2">
      <c r="A25" s="201">
        <f t="shared" si="0"/>
        <v>12</v>
      </c>
      <c r="B25" s="201"/>
      <c r="C25" s="201"/>
      <c r="D25" s="202"/>
      <c r="E25" s="206"/>
      <c r="F25" s="202"/>
      <c r="G25" s="202"/>
      <c r="H25" s="202"/>
      <c r="I25" s="206"/>
      <c r="J25" s="207">
        <f>IFERROR(Tabuľka12[[#This Row],[Staff costs (total cost of work)]]/Tabuľka12[[#This Row],[Total hours worked in the given period]]*Tabuľka12[[#This Row],[Number of hours worked on the project / activity]],0)</f>
        <v>0</v>
      </c>
      <c r="M25" s="187"/>
      <c r="N25" s="187"/>
    </row>
    <row r="26" spans="1:14" s="12" customFormat="1" x14ac:dyDescent="0.2">
      <c r="A26" s="203">
        <f t="shared" si="0"/>
        <v>13</v>
      </c>
      <c r="B26" s="201"/>
      <c r="C26" s="201"/>
      <c r="D26" s="202"/>
      <c r="E26" s="206"/>
      <c r="F26" s="202"/>
      <c r="G26" s="202"/>
      <c r="H26" s="202"/>
      <c r="I26" s="206"/>
      <c r="J26" s="207">
        <f>IFERROR(Tabuľka12[[#This Row],[Staff costs (total cost of work)]]/Tabuľka12[[#This Row],[Total hours worked in the given period]]*Tabuľka12[[#This Row],[Number of hours worked on the project / activity]],0)</f>
        <v>0</v>
      </c>
      <c r="M26" s="187"/>
      <c r="N26" s="187"/>
    </row>
    <row r="27" spans="1:14" s="12" customFormat="1" x14ac:dyDescent="0.2">
      <c r="A27" s="201">
        <f t="shared" si="0"/>
        <v>14</v>
      </c>
      <c r="B27" s="201"/>
      <c r="C27" s="201"/>
      <c r="D27" s="202"/>
      <c r="E27" s="206"/>
      <c r="F27" s="202"/>
      <c r="G27" s="202"/>
      <c r="H27" s="202"/>
      <c r="I27" s="206"/>
      <c r="J27" s="207">
        <f>IFERROR(Tabuľka12[[#This Row],[Staff costs (total cost of work)]]/Tabuľka12[[#This Row],[Total hours worked in the given period]]*Tabuľka12[[#This Row],[Number of hours worked on the project / activity]],0)</f>
        <v>0</v>
      </c>
      <c r="M27" s="187"/>
      <c r="N27" s="187"/>
    </row>
    <row r="28" spans="1:14" s="12" customFormat="1" x14ac:dyDescent="0.2">
      <c r="A28" s="201">
        <f t="shared" si="0"/>
        <v>15</v>
      </c>
      <c r="B28" s="201"/>
      <c r="C28" s="201"/>
      <c r="D28" s="202"/>
      <c r="E28" s="206"/>
      <c r="F28" s="202"/>
      <c r="G28" s="202"/>
      <c r="H28" s="202"/>
      <c r="I28" s="206"/>
      <c r="J28" s="207">
        <f>IFERROR(Tabuľka12[[#This Row],[Staff costs (total cost of work)]]/Tabuľka12[[#This Row],[Total hours worked in the given period]]*Tabuľka12[[#This Row],[Number of hours worked on the project / activity]],0)</f>
        <v>0</v>
      </c>
      <c r="M28" s="187"/>
      <c r="N28" s="187"/>
    </row>
    <row r="29" spans="1:14" s="12" customFormat="1" x14ac:dyDescent="0.2">
      <c r="A29" s="201">
        <f t="shared" si="0"/>
        <v>16</v>
      </c>
      <c r="B29" s="201"/>
      <c r="C29" s="201"/>
      <c r="D29" s="202"/>
      <c r="E29" s="206"/>
      <c r="F29" s="202"/>
      <c r="G29" s="202"/>
      <c r="H29" s="202"/>
      <c r="I29" s="206"/>
      <c r="J29" s="207">
        <f>IFERROR(Tabuľka12[[#This Row],[Staff costs (total cost of work)]]/Tabuľka12[[#This Row],[Total hours worked in the given period]]*Tabuľka12[[#This Row],[Number of hours worked on the project / activity]],0)</f>
        <v>0</v>
      </c>
      <c r="M29" s="187"/>
      <c r="N29" s="187"/>
    </row>
    <row r="30" spans="1:14" s="12" customFormat="1" x14ac:dyDescent="0.2">
      <c r="A30" s="201">
        <f t="shared" si="0"/>
        <v>17</v>
      </c>
      <c r="B30" s="201"/>
      <c r="C30" s="201"/>
      <c r="D30" s="202"/>
      <c r="E30" s="206"/>
      <c r="F30" s="202"/>
      <c r="G30" s="202"/>
      <c r="H30" s="202"/>
      <c r="I30" s="206"/>
      <c r="J30" s="207">
        <f>IFERROR(Tabuľka12[[#This Row],[Staff costs (total cost of work)]]/Tabuľka12[[#This Row],[Total hours worked in the given period]]*Tabuľka12[[#This Row],[Number of hours worked on the project / activity]],0)</f>
        <v>0</v>
      </c>
      <c r="M30" s="187"/>
      <c r="N30" s="187"/>
    </row>
    <row r="31" spans="1:14" s="12" customFormat="1" x14ac:dyDescent="0.2">
      <c r="A31" s="201">
        <f t="shared" si="0"/>
        <v>18</v>
      </c>
      <c r="B31" s="201"/>
      <c r="C31" s="201"/>
      <c r="D31" s="202"/>
      <c r="E31" s="206"/>
      <c r="F31" s="202"/>
      <c r="G31" s="202"/>
      <c r="H31" s="202"/>
      <c r="I31" s="206"/>
      <c r="J31" s="207">
        <f>IFERROR(Tabuľka12[[#This Row],[Staff costs (total cost of work)]]/Tabuľka12[[#This Row],[Total hours worked in the given period]]*Tabuľka12[[#This Row],[Number of hours worked on the project / activity]],0)</f>
        <v>0</v>
      </c>
      <c r="M31" s="187"/>
      <c r="N31" s="187"/>
    </row>
    <row r="32" spans="1:14" s="12" customFormat="1" x14ac:dyDescent="0.2">
      <c r="A32" s="201">
        <f t="shared" si="0"/>
        <v>19</v>
      </c>
      <c r="B32" s="201"/>
      <c r="C32" s="201"/>
      <c r="D32" s="202"/>
      <c r="E32" s="206"/>
      <c r="F32" s="202"/>
      <c r="G32" s="202"/>
      <c r="H32" s="202"/>
      <c r="I32" s="206"/>
      <c r="J32" s="207">
        <f>IFERROR(Tabuľka12[[#This Row],[Staff costs (total cost of work)]]/Tabuľka12[[#This Row],[Total hours worked in the given period]]*Tabuľka12[[#This Row],[Number of hours worked on the project / activity]],0)</f>
        <v>0</v>
      </c>
      <c r="M32" s="187"/>
      <c r="N32" s="187"/>
    </row>
    <row r="33" spans="1:14" s="12" customFormat="1" x14ac:dyDescent="0.2">
      <c r="A33" s="201">
        <f t="shared" si="0"/>
        <v>20</v>
      </c>
      <c r="B33" s="201"/>
      <c r="C33" s="201"/>
      <c r="D33" s="202"/>
      <c r="E33" s="206"/>
      <c r="F33" s="202"/>
      <c r="G33" s="202"/>
      <c r="H33" s="202"/>
      <c r="I33" s="206"/>
      <c r="J33" s="207">
        <f>IFERROR(Tabuľka12[[#This Row],[Staff costs (total cost of work)]]/Tabuľka12[[#This Row],[Total hours worked in the given period]]*Tabuľka12[[#This Row],[Number of hours worked on the project / activity]],0)</f>
        <v>0</v>
      </c>
      <c r="M33" s="187"/>
      <c r="N33" s="187"/>
    </row>
    <row r="34" spans="1:14" s="12" customFormat="1" x14ac:dyDescent="0.2">
      <c r="A34" s="201">
        <f t="shared" si="0"/>
        <v>21</v>
      </c>
      <c r="B34" s="201"/>
      <c r="C34" s="201"/>
      <c r="D34" s="202"/>
      <c r="E34" s="206"/>
      <c r="F34" s="202"/>
      <c r="G34" s="202"/>
      <c r="H34" s="202"/>
      <c r="I34" s="206"/>
      <c r="J34" s="207">
        <f>IFERROR(Tabuľka12[[#This Row],[Staff costs (total cost of work)]]/Tabuľka12[[#This Row],[Total hours worked in the given period]]*Tabuľka12[[#This Row],[Number of hours worked on the project / activity]],0)</f>
        <v>0</v>
      </c>
      <c r="M34" s="187"/>
      <c r="N34" s="187"/>
    </row>
    <row r="35" spans="1:14" s="12" customFormat="1" x14ac:dyDescent="0.2">
      <c r="A35" s="201">
        <f t="shared" si="0"/>
        <v>22</v>
      </c>
      <c r="B35" s="201"/>
      <c r="C35" s="201"/>
      <c r="D35" s="202"/>
      <c r="E35" s="206"/>
      <c r="F35" s="202"/>
      <c r="G35" s="202"/>
      <c r="H35" s="202"/>
      <c r="I35" s="206"/>
      <c r="J35" s="207">
        <f>IFERROR(Tabuľka12[[#This Row],[Staff costs (total cost of work)]]/Tabuľka12[[#This Row],[Total hours worked in the given period]]*Tabuľka12[[#This Row],[Number of hours worked on the project / activity]],0)</f>
        <v>0</v>
      </c>
      <c r="M35" s="187"/>
      <c r="N35" s="187"/>
    </row>
    <row r="36" spans="1:14" s="12" customFormat="1" x14ac:dyDescent="0.2">
      <c r="A36" s="201">
        <f t="shared" si="0"/>
        <v>23</v>
      </c>
      <c r="B36" s="201"/>
      <c r="C36" s="201"/>
      <c r="D36" s="202"/>
      <c r="E36" s="206"/>
      <c r="F36" s="202"/>
      <c r="G36" s="202"/>
      <c r="H36" s="202"/>
      <c r="I36" s="206"/>
      <c r="J36" s="207">
        <f>IFERROR(Tabuľka12[[#This Row],[Staff costs (total cost of work)]]/Tabuľka12[[#This Row],[Total hours worked in the given period]]*Tabuľka12[[#This Row],[Number of hours worked on the project / activity]],0)</f>
        <v>0</v>
      </c>
      <c r="M36" s="187"/>
      <c r="N36" s="187"/>
    </row>
    <row r="37" spans="1:14" s="12" customFormat="1" x14ac:dyDescent="0.2">
      <c r="A37" s="201">
        <f t="shared" si="0"/>
        <v>24</v>
      </c>
      <c r="B37" s="201"/>
      <c r="C37" s="201"/>
      <c r="D37" s="202"/>
      <c r="E37" s="206"/>
      <c r="F37" s="202"/>
      <c r="G37" s="202"/>
      <c r="H37" s="202"/>
      <c r="I37" s="206"/>
      <c r="J37" s="207">
        <f>IFERROR(Tabuľka12[[#This Row],[Staff costs (total cost of work)]]/Tabuľka12[[#This Row],[Total hours worked in the given period]]*Tabuľka12[[#This Row],[Number of hours worked on the project / activity]],0)</f>
        <v>0</v>
      </c>
      <c r="M37" s="187"/>
      <c r="N37" s="187"/>
    </row>
    <row r="38" spans="1:14" s="12" customFormat="1" x14ac:dyDescent="0.2">
      <c r="A38" s="201">
        <f t="shared" si="0"/>
        <v>25</v>
      </c>
      <c r="B38" s="201"/>
      <c r="C38" s="201"/>
      <c r="D38" s="202"/>
      <c r="E38" s="206"/>
      <c r="F38" s="202"/>
      <c r="G38" s="202"/>
      <c r="H38" s="202"/>
      <c r="I38" s="206"/>
      <c r="J38" s="207">
        <f>IFERROR(Tabuľka12[[#This Row],[Staff costs (total cost of work)]]/Tabuľka12[[#This Row],[Total hours worked in the given period]]*Tabuľka12[[#This Row],[Number of hours worked on the project / activity]],0)</f>
        <v>0</v>
      </c>
      <c r="M38" s="187"/>
      <c r="N38" s="187"/>
    </row>
    <row r="39" spans="1:14" s="12" customFormat="1" x14ac:dyDescent="0.2">
      <c r="A39" s="201">
        <f t="shared" si="0"/>
        <v>26</v>
      </c>
      <c r="B39" s="201"/>
      <c r="C39" s="201"/>
      <c r="D39" s="202"/>
      <c r="E39" s="206"/>
      <c r="F39" s="202"/>
      <c r="G39" s="202"/>
      <c r="H39" s="202"/>
      <c r="I39" s="206"/>
      <c r="J39" s="207">
        <f>IFERROR(Tabuľka12[[#This Row],[Staff costs (total cost of work)]]/Tabuľka12[[#This Row],[Total hours worked in the given period]]*Tabuľka12[[#This Row],[Number of hours worked on the project / activity]],0)</f>
        <v>0</v>
      </c>
      <c r="M39" s="187"/>
      <c r="N39" s="187"/>
    </row>
    <row r="40" spans="1:14" s="12" customFormat="1" x14ac:dyDescent="0.2">
      <c r="A40" s="201">
        <f t="shared" si="0"/>
        <v>27</v>
      </c>
      <c r="B40" s="201"/>
      <c r="C40" s="201"/>
      <c r="D40" s="202"/>
      <c r="E40" s="206"/>
      <c r="F40" s="202"/>
      <c r="G40" s="202"/>
      <c r="H40" s="202"/>
      <c r="I40" s="206"/>
      <c r="J40" s="207">
        <f>IFERROR(Tabuľka12[[#This Row],[Staff costs (total cost of work)]]/Tabuľka12[[#This Row],[Total hours worked in the given period]]*Tabuľka12[[#This Row],[Number of hours worked on the project / activity]],0)</f>
        <v>0</v>
      </c>
      <c r="M40" s="187"/>
      <c r="N40" s="187"/>
    </row>
    <row r="41" spans="1:14" s="12" customFormat="1" x14ac:dyDescent="0.2">
      <c r="A41" s="201">
        <f t="shared" si="0"/>
        <v>28</v>
      </c>
      <c r="B41" s="201"/>
      <c r="C41" s="201"/>
      <c r="D41" s="202"/>
      <c r="E41" s="206"/>
      <c r="F41" s="202"/>
      <c r="G41" s="202"/>
      <c r="H41" s="202"/>
      <c r="I41" s="206"/>
      <c r="J41" s="207">
        <f>IFERROR(Tabuľka12[[#This Row],[Staff costs (total cost of work)]]/Tabuľka12[[#This Row],[Total hours worked in the given period]]*Tabuľka12[[#This Row],[Number of hours worked on the project / activity]],0)</f>
        <v>0</v>
      </c>
      <c r="M41" s="187"/>
      <c r="N41" s="187"/>
    </row>
    <row r="42" spans="1:14" s="12" customFormat="1" x14ac:dyDescent="0.2">
      <c r="A42" s="201">
        <f t="shared" si="0"/>
        <v>29</v>
      </c>
      <c r="B42" s="201"/>
      <c r="C42" s="201"/>
      <c r="D42" s="202"/>
      <c r="E42" s="206"/>
      <c r="F42" s="202"/>
      <c r="G42" s="202"/>
      <c r="H42" s="202"/>
      <c r="I42" s="206"/>
      <c r="J42" s="207">
        <f>IFERROR(Tabuľka12[[#This Row],[Staff costs (total cost of work)]]/Tabuľka12[[#This Row],[Total hours worked in the given period]]*Tabuľka12[[#This Row],[Number of hours worked on the project / activity]],0)</f>
        <v>0</v>
      </c>
      <c r="M42" s="187"/>
      <c r="N42" s="187"/>
    </row>
    <row r="43" spans="1:14" s="12" customFormat="1" x14ac:dyDescent="0.2">
      <c r="A43" s="201">
        <f t="shared" si="0"/>
        <v>30</v>
      </c>
      <c r="B43" s="201"/>
      <c r="C43" s="201"/>
      <c r="D43" s="202"/>
      <c r="E43" s="206"/>
      <c r="F43" s="202"/>
      <c r="G43" s="202"/>
      <c r="H43" s="202"/>
      <c r="I43" s="206"/>
      <c r="J43" s="207">
        <f>IFERROR(Tabuľka12[[#This Row],[Staff costs (total cost of work)]]/Tabuľka12[[#This Row],[Total hours worked in the given period]]*Tabuľka12[[#This Row],[Number of hours worked on the project / activity]],0)</f>
        <v>0</v>
      </c>
      <c r="M43" s="187"/>
      <c r="N43" s="187"/>
    </row>
    <row r="44" spans="1:14" s="12" customFormat="1" x14ac:dyDescent="0.2">
      <c r="A44" s="201">
        <f t="shared" si="0"/>
        <v>31</v>
      </c>
      <c r="B44" s="201"/>
      <c r="C44" s="201"/>
      <c r="D44" s="202"/>
      <c r="E44" s="206"/>
      <c r="F44" s="202"/>
      <c r="G44" s="202"/>
      <c r="H44" s="202"/>
      <c r="I44" s="206"/>
      <c r="J44" s="207">
        <f>IFERROR(Tabuľka12[[#This Row],[Staff costs (total cost of work)]]/Tabuľka12[[#This Row],[Total hours worked in the given period]]*Tabuľka12[[#This Row],[Number of hours worked on the project / activity]],0)</f>
        <v>0</v>
      </c>
      <c r="M44" s="187"/>
      <c r="N44" s="187"/>
    </row>
    <row r="45" spans="1:14" s="12" customFormat="1" x14ac:dyDescent="0.2">
      <c r="A45" s="204">
        <f t="shared" si="0"/>
        <v>32</v>
      </c>
      <c r="B45" s="201"/>
      <c r="C45" s="201"/>
      <c r="D45" s="202"/>
      <c r="E45" s="206"/>
      <c r="F45" s="202"/>
      <c r="G45" s="202"/>
      <c r="H45" s="202"/>
      <c r="I45" s="206"/>
      <c r="J45" s="207">
        <f>IFERROR(Tabuľka12[[#This Row],[Staff costs (total cost of work)]]/Tabuľka12[[#This Row],[Total hours worked in the given period]]*Tabuľka12[[#This Row],[Number of hours worked on the project / activity]],0)</f>
        <v>0</v>
      </c>
      <c r="M45" s="187"/>
      <c r="N45" s="187"/>
    </row>
    <row r="46" spans="1:14" s="12" customFormat="1" ht="13.5" thickBot="1" x14ac:dyDescent="0.25">
      <c r="A46" s="21" t="str">
        <f ca="1">IF(language5="EN",INDIRECT(ADDRESS(MATCH(A12,terms_sk,0)+1,2,1,1,"Slovnik")),A12)</f>
        <v>Total:</v>
      </c>
      <c r="B46" s="21"/>
      <c r="C46" s="21"/>
      <c r="D46" s="21"/>
      <c r="E46" s="21"/>
      <c r="F46" s="21"/>
      <c r="G46" s="21"/>
      <c r="H46" s="22"/>
      <c r="I46" s="23">
        <f>SUM(I14:I45)</f>
        <v>0</v>
      </c>
      <c r="J46" s="196">
        <f>SUM(J14:J45)</f>
        <v>0</v>
      </c>
      <c r="M46" s="187"/>
      <c r="N46" s="187"/>
    </row>
    <row r="47" spans="1:14" s="12" customFormat="1" x14ac:dyDescent="0.2">
      <c r="M47" s="187"/>
      <c r="N47" s="187"/>
    </row>
    <row r="48" spans="1:14" x14ac:dyDescent="0.2">
      <c r="B48" s="32" t="str">
        <f ca="1">IF(language5="EN",INDIRECT(ADDRESS(MATCH(B49,terms_sk,0)+1,2,1,1,"Slovnik")),B49)</f>
        <v>OVERVIEWS</v>
      </c>
      <c r="C48" s="32"/>
      <c r="D48" s="4"/>
      <c r="E48" s="4"/>
      <c r="F48" s="4"/>
      <c r="G48" s="4"/>
      <c r="H48" s="4"/>
      <c r="I48" s="4"/>
      <c r="J48" s="4"/>
    </row>
    <row r="49" spans="2:12" ht="13.5" thickBot="1" x14ac:dyDescent="0.25">
      <c r="B49" s="29" t="s">
        <v>33</v>
      </c>
      <c r="C49" s="29"/>
      <c r="D49" s="4"/>
      <c r="E49" s="4"/>
      <c r="F49" s="4"/>
      <c r="G49" s="4"/>
      <c r="H49" s="4"/>
      <c r="I49" s="4"/>
      <c r="J49" s="4"/>
    </row>
    <row r="50" spans="2:12" ht="30" customHeight="1" x14ac:dyDescent="0.2">
      <c r="B50" s="49" t="str">
        <f t="shared" ref="B50:L50" ca="1" si="1">IF(language5="EN",INDIRECT(ADDRESS(MATCH(B51,terms_sk,0)+1,2,1,1,"Slovnik")),B51)</f>
        <v>Expenditure Item</v>
      </c>
      <c r="C50" s="50" t="str">
        <f t="shared" ca="1" si="1"/>
        <v>Project Management</v>
      </c>
      <c r="D50" s="50" t="str">
        <f t="shared" ca="1" si="1"/>
        <v>Activity1</v>
      </c>
      <c r="E50" s="50" t="str">
        <f t="shared" ca="1" si="1"/>
        <v>Activity2</v>
      </c>
      <c r="F50" s="50" t="str">
        <f t="shared" ca="1" si="1"/>
        <v>Activity3</v>
      </c>
      <c r="G50" s="50" t="str">
        <f t="shared" ca="1" si="1"/>
        <v>Activity4</v>
      </c>
      <c r="H50" s="50" t="str">
        <f t="shared" ca="1" si="1"/>
        <v>Activity5</v>
      </c>
      <c r="I50" s="50" t="str">
        <f t="shared" ca="1" si="1"/>
        <v>Activity6</v>
      </c>
      <c r="J50" s="50" t="str">
        <f t="shared" ca="1" si="1"/>
        <v>Activity7</v>
      </c>
      <c r="K50" s="50" t="str">
        <f t="shared" ca="1" si="1"/>
        <v>Activity8</v>
      </c>
      <c r="L50" s="51" t="str">
        <f t="shared" ca="1" si="1"/>
        <v>Total</v>
      </c>
    </row>
    <row r="51" spans="2:12" ht="30" hidden="1" customHeight="1" x14ac:dyDescent="0.2">
      <c r="B51" s="52" t="s">
        <v>182</v>
      </c>
      <c r="C51" s="53" t="s">
        <v>202</v>
      </c>
      <c r="D51" s="53" t="s">
        <v>19</v>
      </c>
      <c r="E51" s="53" t="s">
        <v>20</v>
      </c>
      <c r="F51" s="53" t="s">
        <v>21</v>
      </c>
      <c r="G51" s="53" t="s">
        <v>22</v>
      </c>
      <c r="H51" s="53" t="s">
        <v>23</v>
      </c>
      <c r="I51" s="53" t="s">
        <v>24</v>
      </c>
      <c r="J51" s="53" t="s">
        <v>25</v>
      </c>
      <c r="K51" s="53" t="s">
        <v>26</v>
      </c>
      <c r="L51" s="54" t="s">
        <v>193</v>
      </c>
    </row>
    <row r="52" spans="2:12" ht="30" customHeight="1" x14ac:dyDescent="0.2">
      <c r="B52" s="55">
        <f t="array" ref="B52">IFERROR(INDEX($C$14:$C$45,MATCH(0,COUNTIF($B$51:$B51,$C$14:$C$45),0)),"")</f>
        <v>0</v>
      </c>
      <c r="C52" s="56">
        <f t="array" aca="1" ref="C52" ca="1">SUM(IF($C$14:$C$45=$B52,IF($H$14:$H$45=C$50,($I$14:$I$45),0)))</f>
        <v>0</v>
      </c>
      <c r="D52" s="56">
        <f t="array" aca="1" ref="D52" ca="1">SUM(IF($C$14:$C$45=$B52,IF($H$14:$H$45=D$50,($I$14:$I$45),0)))</f>
        <v>0</v>
      </c>
      <c r="E52" s="56">
        <f t="array" aca="1" ref="E52" ca="1">SUM(IF($C$14:$C$45=$B52,IF($H$14:$H$45=E$50,($I$14:$I$45),0)))</f>
        <v>0</v>
      </c>
      <c r="F52" s="56">
        <f t="array" aca="1" ref="F52" ca="1">SUM(IF($C$14:$C$45=$B52,IF($H$14:$H$45=F$50,($I$14:$I$45),0)))</f>
        <v>0</v>
      </c>
      <c r="G52" s="56">
        <f t="array" aca="1" ref="G52" ca="1">SUM(IF($C$14:$C$45=$B52,IF($H$14:$H$45=G$50,($I$14:$I$45),0)))</f>
        <v>0</v>
      </c>
      <c r="H52" s="56">
        <f t="array" aca="1" ref="H52" ca="1">SUM(IF($C$14:$C$45=$B52,IF($H$14:$H$45=H$50,($I$14:$I$45),0)))</f>
        <v>0</v>
      </c>
      <c r="I52" s="56">
        <f t="array" aca="1" ref="I52" ca="1">SUM(IF($C$14:$C$45=$B52,IF($H$14:$H$45=I$50,($I$14:$I$45),0)))</f>
        <v>0</v>
      </c>
      <c r="J52" s="56">
        <f t="array" aca="1" ref="J52" ca="1">SUM(IF($C$14:$C$45=$B52,IF($H$14:$H$45=J$50,($I$14:$I$45),0)))</f>
        <v>0</v>
      </c>
      <c r="K52" s="56">
        <f t="array" aca="1" ref="K52" ca="1">SUM(IF($C$14:$C$45=$B52,IF($H$14:$H$45=K$50,($I$14:$I$45),0)))</f>
        <v>0</v>
      </c>
      <c r="L52" s="57">
        <f t="shared" ref="L52:L94" ca="1" si="2">SUM(C52:J52)</f>
        <v>0</v>
      </c>
    </row>
    <row r="53" spans="2:12" ht="30" customHeight="1" x14ac:dyDescent="0.2">
      <c r="B53" s="55" t="str">
        <f t="array" ref="B53">IFERROR(INDEX($C$14:$C$45,MATCH(0,COUNTIF($B$51:$B52,$C$14:$C$45),0)),"")</f>
        <v/>
      </c>
      <c r="C53" s="56">
        <f t="array" aca="1" ref="C53" ca="1">SUM(IF($C$14:$C$45=$B53,IF($H$14:$H$45=C$50,($I$14:$I$45),0)))</f>
        <v>0</v>
      </c>
      <c r="D53" s="56">
        <f t="array" aca="1" ref="D53" ca="1">SUM(IF($C$14:$C$45=$B53,IF($H$14:$H$45=D$50,($I$14:$I$45),0)))</f>
        <v>0</v>
      </c>
      <c r="E53" s="56">
        <f t="array" aca="1" ref="E53" ca="1">SUM(IF($C$14:$C$45=$B53,IF($H$14:$H$45=E$50,($I$14:$I$45),0)))</f>
        <v>0</v>
      </c>
      <c r="F53" s="56">
        <f t="array" aca="1" ref="F53" ca="1">SUM(IF($C$14:$C$45=$B53,IF($H$14:$H$45=F$50,($I$14:$I$45),0)))</f>
        <v>0</v>
      </c>
      <c r="G53" s="56">
        <f t="array" aca="1" ref="G53" ca="1">SUM(IF($C$14:$C$45=$B53,IF($H$14:$H$45=G$50,($I$14:$I$45),0)))</f>
        <v>0</v>
      </c>
      <c r="H53" s="56">
        <f t="array" aca="1" ref="H53" ca="1">SUM(IF($C$14:$C$45=$B53,IF($H$14:$H$45=H$50,($I$14:$I$45),0)))</f>
        <v>0</v>
      </c>
      <c r="I53" s="56">
        <f t="array" aca="1" ref="I53" ca="1">SUM(IF($C$14:$C$45=$B53,IF($H$14:$H$45=I$50,($I$14:$I$45),0)))</f>
        <v>0</v>
      </c>
      <c r="J53" s="56">
        <f t="array" aca="1" ref="J53" ca="1">SUM(IF($C$14:$C$45=$B53,IF($H$14:$H$45=J$50,($I$14:$I$45),0)))</f>
        <v>0</v>
      </c>
      <c r="K53" s="56">
        <f t="array" aca="1" ref="K53" ca="1">SUM(IF($C$14:$C$45=$B53,IF($H$14:$H$45=K$50,($I$14:$I$45),0)))</f>
        <v>0</v>
      </c>
      <c r="L53" s="57">
        <f t="shared" ca="1" si="2"/>
        <v>0</v>
      </c>
    </row>
    <row r="54" spans="2:12" ht="30" customHeight="1" x14ac:dyDescent="0.2">
      <c r="B54" s="55" t="str">
        <f t="array" ref="B54">IFERROR(INDEX($C$14:$C$45,MATCH(0,COUNTIF($B$51:$B53,$C$14:$C$45),0)),"")</f>
        <v/>
      </c>
      <c r="C54" s="56">
        <f t="array" aca="1" ref="C54" ca="1">SUM(IF($C$14:$C$45=$B54,IF($H$14:$H$45=C$50,($I$14:$I$45),0)))</f>
        <v>0</v>
      </c>
      <c r="D54" s="56">
        <f t="array" aca="1" ref="D54" ca="1">SUM(IF($C$14:$C$45=$B54,IF($H$14:$H$45=D$50,($I$14:$I$45),0)))</f>
        <v>0</v>
      </c>
      <c r="E54" s="56">
        <f t="array" aca="1" ref="E54" ca="1">SUM(IF($C$14:$C$45=$B54,IF($H$14:$H$45=E$50,($I$14:$I$45),0)))</f>
        <v>0</v>
      </c>
      <c r="F54" s="56">
        <f t="array" aca="1" ref="F54" ca="1">SUM(IF($C$14:$C$45=$B54,IF($H$14:$H$45=F$50,($I$14:$I$45),0)))</f>
        <v>0</v>
      </c>
      <c r="G54" s="56">
        <f t="array" aca="1" ref="G54" ca="1">SUM(IF($C$14:$C$45=$B54,IF($H$14:$H$45=G$50,($I$14:$I$45),0)))</f>
        <v>0</v>
      </c>
      <c r="H54" s="56">
        <f t="array" aca="1" ref="H54" ca="1">SUM(IF($C$14:$C$45=$B54,IF($H$14:$H$45=H$50,($I$14:$I$45),0)))</f>
        <v>0</v>
      </c>
      <c r="I54" s="56">
        <f t="array" aca="1" ref="I54" ca="1">SUM(IF($C$14:$C$45=$B54,IF($H$14:$H$45=I$50,($I$14:$I$45),0)))</f>
        <v>0</v>
      </c>
      <c r="J54" s="56">
        <f t="array" aca="1" ref="J54" ca="1">SUM(IF($C$14:$C$45=$B54,IF($H$14:$H$45=J$50,($I$14:$I$45),0)))</f>
        <v>0</v>
      </c>
      <c r="K54" s="56">
        <f t="array" aca="1" ref="K54" ca="1">SUM(IF($C$14:$C$45=$B54,IF($H$14:$H$45=K$50,($I$14:$I$45),0)))</f>
        <v>0</v>
      </c>
      <c r="L54" s="57">
        <f t="shared" ca="1" si="2"/>
        <v>0</v>
      </c>
    </row>
    <row r="55" spans="2:12" ht="30" customHeight="1" x14ac:dyDescent="0.2">
      <c r="B55" s="55" t="str">
        <f t="array" ref="B55">IFERROR(INDEX($C$14:$C$45,MATCH(0,COUNTIF($B$51:$B54,$C$14:$C$45),0)),"")</f>
        <v/>
      </c>
      <c r="C55" s="56">
        <f t="array" aca="1" ref="C55" ca="1">SUM(IF($C$14:$C$45=$B55,IF($H$14:$H$45=C$50,($I$14:$I$45),0)))</f>
        <v>0</v>
      </c>
      <c r="D55" s="56">
        <f t="array" aca="1" ref="D55" ca="1">SUM(IF($C$14:$C$45=$B55,IF($H$14:$H$45=D$50,($I$14:$I$45),0)))</f>
        <v>0</v>
      </c>
      <c r="E55" s="56">
        <f t="array" aca="1" ref="E55" ca="1">SUM(IF($C$14:$C$45=$B55,IF($H$14:$H$45=E$50,($I$14:$I$45),0)))</f>
        <v>0</v>
      </c>
      <c r="F55" s="56">
        <f t="array" aca="1" ref="F55" ca="1">SUM(IF($C$14:$C$45=$B55,IF($H$14:$H$45=F$50,($I$14:$I$45),0)))</f>
        <v>0</v>
      </c>
      <c r="G55" s="56">
        <f t="array" aca="1" ref="G55" ca="1">SUM(IF($C$14:$C$45=$B55,IF($H$14:$H$45=G$50,($I$14:$I$45),0)))</f>
        <v>0</v>
      </c>
      <c r="H55" s="56">
        <f t="array" aca="1" ref="H55" ca="1">SUM(IF($C$14:$C$45=$B55,IF($H$14:$H$45=H$50,($I$14:$I$45),0)))</f>
        <v>0</v>
      </c>
      <c r="I55" s="56">
        <f t="array" aca="1" ref="I55" ca="1">SUM(IF($C$14:$C$45=$B55,IF($H$14:$H$45=I$50,($I$14:$I$45),0)))</f>
        <v>0</v>
      </c>
      <c r="J55" s="56">
        <f t="array" aca="1" ref="J55" ca="1">SUM(IF($C$14:$C$45=$B55,IF($H$14:$H$45=J$50,($I$14:$I$45),0)))</f>
        <v>0</v>
      </c>
      <c r="K55" s="56">
        <f t="array" aca="1" ref="K55" ca="1">SUM(IF($C$14:$C$45=$B55,IF($H$14:$H$45=K$50,($I$14:$I$45),0)))</f>
        <v>0</v>
      </c>
      <c r="L55" s="57">
        <f t="shared" ca="1" si="2"/>
        <v>0</v>
      </c>
    </row>
    <row r="56" spans="2:12" ht="30" customHeight="1" x14ac:dyDescent="0.2">
      <c r="B56" s="55" t="str">
        <f t="array" ref="B56">IFERROR(INDEX($C$14:$C$45,MATCH(0,COUNTIF($B$51:$B55,$C$14:$C$45),0)),"")</f>
        <v/>
      </c>
      <c r="C56" s="56">
        <f t="array" aca="1" ref="C56" ca="1">SUM(IF($C$14:$C$45=$B56,IF($H$14:$H$45=C$50,($I$14:$I$45),0)))</f>
        <v>0</v>
      </c>
      <c r="D56" s="56">
        <f t="array" aca="1" ref="D56" ca="1">SUM(IF($C$14:$C$45=$B56,IF($H$14:$H$45=D$50,($I$14:$I$45),0)))</f>
        <v>0</v>
      </c>
      <c r="E56" s="56">
        <f t="array" aca="1" ref="E56" ca="1">SUM(IF($C$14:$C$45=$B56,IF($H$14:$H$45=E$50,($I$14:$I$45),0)))</f>
        <v>0</v>
      </c>
      <c r="F56" s="56">
        <f t="array" aca="1" ref="F56" ca="1">SUM(IF($C$14:$C$45=$B56,IF($H$14:$H$45=F$50,($I$14:$I$45),0)))</f>
        <v>0</v>
      </c>
      <c r="G56" s="56">
        <f t="array" aca="1" ref="G56" ca="1">SUM(IF($C$14:$C$45=$B56,IF($H$14:$H$45=G$50,($I$14:$I$45),0)))</f>
        <v>0</v>
      </c>
      <c r="H56" s="56">
        <f t="array" aca="1" ref="H56" ca="1">SUM(IF($C$14:$C$45=$B56,IF($H$14:$H$45=H$50,($I$14:$I$45),0)))</f>
        <v>0</v>
      </c>
      <c r="I56" s="56">
        <f t="array" aca="1" ref="I56" ca="1">SUM(IF($C$14:$C$45=$B56,IF($H$14:$H$45=I$50,($I$14:$I$45),0)))</f>
        <v>0</v>
      </c>
      <c r="J56" s="56">
        <f t="array" aca="1" ref="J56" ca="1">SUM(IF($C$14:$C$45=$B56,IF($H$14:$H$45=J$50,($I$14:$I$45),0)))</f>
        <v>0</v>
      </c>
      <c r="K56" s="56">
        <f t="array" aca="1" ref="K56" ca="1">SUM(IF($C$14:$C$45=$B56,IF($H$14:$H$45=K$50,($I$14:$I$45),0)))</f>
        <v>0</v>
      </c>
      <c r="L56" s="57">
        <f t="shared" ca="1" si="2"/>
        <v>0</v>
      </c>
    </row>
    <row r="57" spans="2:12" ht="30" customHeight="1" x14ac:dyDescent="0.2">
      <c r="B57" s="55" t="str">
        <f t="array" ref="B57">IFERROR(INDEX($C$14:$C$45,MATCH(0,COUNTIF($B$51:$B56,$C$14:$C$45),0)),"")</f>
        <v/>
      </c>
      <c r="C57" s="56">
        <f t="array" aca="1" ref="C57" ca="1">SUM(IF($C$14:$C$45=$B57,IF($H$14:$H$45=C$50,($I$14:$I$45),0)))</f>
        <v>0</v>
      </c>
      <c r="D57" s="56">
        <f t="array" aca="1" ref="D57" ca="1">SUM(IF($C$14:$C$45=$B57,IF($H$14:$H$45=D$50,($I$14:$I$45),0)))</f>
        <v>0</v>
      </c>
      <c r="E57" s="56">
        <f t="array" aca="1" ref="E57" ca="1">SUM(IF($C$14:$C$45=$B57,IF($H$14:$H$45=E$50,($I$14:$I$45),0)))</f>
        <v>0</v>
      </c>
      <c r="F57" s="56">
        <f t="array" aca="1" ref="F57" ca="1">SUM(IF($C$14:$C$45=$B57,IF($H$14:$H$45=F$50,($I$14:$I$45),0)))</f>
        <v>0</v>
      </c>
      <c r="G57" s="56">
        <f t="array" aca="1" ref="G57" ca="1">SUM(IF($C$14:$C$45=$B57,IF($H$14:$H$45=G$50,($I$14:$I$45),0)))</f>
        <v>0</v>
      </c>
      <c r="H57" s="56">
        <f t="array" aca="1" ref="H57" ca="1">SUM(IF($C$14:$C$45=$B57,IF($H$14:$H$45=H$50,($I$14:$I$45),0)))</f>
        <v>0</v>
      </c>
      <c r="I57" s="56">
        <f t="array" aca="1" ref="I57" ca="1">SUM(IF($C$14:$C$45=$B57,IF($H$14:$H$45=I$50,($I$14:$I$45),0)))</f>
        <v>0</v>
      </c>
      <c r="J57" s="56">
        <f t="array" aca="1" ref="J57" ca="1">SUM(IF($C$14:$C$45=$B57,IF($H$14:$H$45=J$50,($I$14:$I$45),0)))</f>
        <v>0</v>
      </c>
      <c r="K57" s="56">
        <f t="array" aca="1" ref="K57" ca="1">SUM(IF($C$14:$C$45=$B57,IF($H$14:$H$45=K$50,($I$14:$I$45),0)))</f>
        <v>0</v>
      </c>
      <c r="L57" s="57">
        <f t="shared" ca="1" si="2"/>
        <v>0</v>
      </c>
    </row>
    <row r="58" spans="2:12" ht="30" customHeight="1" x14ac:dyDescent="0.2">
      <c r="B58" s="55" t="str">
        <f t="array" ref="B58">IFERROR(INDEX($C$14:$C$45,MATCH(0,COUNTIF($B$51:$B57,$C$14:$C$45),0)),"")</f>
        <v/>
      </c>
      <c r="C58" s="56">
        <f t="array" aca="1" ref="C58" ca="1">SUM(IF($C$14:$C$45=$B58,IF($H$14:$H$45=C$50,($I$14:$I$45),0)))</f>
        <v>0</v>
      </c>
      <c r="D58" s="56">
        <f t="array" aca="1" ref="D58" ca="1">SUM(IF($C$14:$C$45=$B58,IF($H$14:$H$45=D$50,($I$14:$I$45),0)))</f>
        <v>0</v>
      </c>
      <c r="E58" s="56">
        <f t="array" aca="1" ref="E58" ca="1">SUM(IF($C$14:$C$45=$B58,IF($H$14:$H$45=E$50,($I$14:$I$45),0)))</f>
        <v>0</v>
      </c>
      <c r="F58" s="56">
        <f t="array" aca="1" ref="F58" ca="1">SUM(IF($C$14:$C$45=$B58,IF($H$14:$H$45=F$50,($I$14:$I$45),0)))</f>
        <v>0</v>
      </c>
      <c r="G58" s="56">
        <f t="array" aca="1" ref="G58" ca="1">SUM(IF($C$14:$C$45=$B58,IF($H$14:$H$45=G$50,($I$14:$I$45),0)))</f>
        <v>0</v>
      </c>
      <c r="H58" s="56">
        <f t="array" aca="1" ref="H58" ca="1">SUM(IF($C$14:$C$45=$B58,IF($H$14:$H$45=H$50,($I$14:$I$45),0)))</f>
        <v>0</v>
      </c>
      <c r="I58" s="56">
        <f t="array" aca="1" ref="I58" ca="1">SUM(IF($C$14:$C$45=$B58,IF($H$14:$H$45=I$50,($I$14:$I$45),0)))</f>
        <v>0</v>
      </c>
      <c r="J58" s="56">
        <f t="array" aca="1" ref="J58" ca="1">SUM(IF($C$14:$C$45=$B58,IF($H$14:$H$45=J$50,($I$14:$I$45),0)))</f>
        <v>0</v>
      </c>
      <c r="K58" s="56">
        <f t="array" aca="1" ref="K58" ca="1">SUM(IF($C$14:$C$45=$B58,IF($H$14:$H$45=K$50,($I$14:$I$45),0)))</f>
        <v>0</v>
      </c>
      <c r="L58" s="57">
        <f t="shared" ca="1" si="2"/>
        <v>0</v>
      </c>
    </row>
    <row r="59" spans="2:12" ht="30" customHeight="1" x14ac:dyDescent="0.2">
      <c r="B59" s="55" t="str">
        <f t="array" ref="B59">IFERROR(INDEX($C$14:$C$45,MATCH(0,COUNTIF($B$51:$B58,$C$14:$C$45),0)),"")</f>
        <v/>
      </c>
      <c r="C59" s="56">
        <f t="array" aca="1" ref="C59" ca="1">SUM(IF($C$14:$C$45=$B59,IF($H$14:$H$45=C$50,($I$14:$I$45),0)))</f>
        <v>0</v>
      </c>
      <c r="D59" s="56">
        <f t="array" aca="1" ref="D59" ca="1">SUM(IF($C$14:$C$45=$B59,IF($H$14:$H$45=D$50,($I$14:$I$45),0)))</f>
        <v>0</v>
      </c>
      <c r="E59" s="56">
        <f t="array" aca="1" ref="E59" ca="1">SUM(IF($C$14:$C$45=$B59,IF($H$14:$H$45=E$50,($I$14:$I$45),0)))</f>
        <v>0</v>
      </c>
      <c r="F59" s="56">
        <f t="array" aca="1" ref="F59" ca="1">SUM(IF($C$14:$C$45=$B59,IF($H$14:$H$45=F$50,($I$14:$I$45),0)))</f>
        <v>0</v>
      </c>
      <c r="G59" s="56">
        <f t="array" aca="1" ref="G59" ca="1">SUM(IF($C$14:$C$45=$B59,IF($H$14:$H$45=G$50,($I$14:$I$45),0)))</f>
        <v>0</v>
      </c>
      <c r="H59" s="56">
        <f t="array" aca="1" ref="H59" ca="1">SUM(IF($C$14:$C$45=$B59,IF($H$14:$H$45=H$50,($I$14:$I$45),0)))</f>
        <v>0</v>
      </c>
      <c r="I59" s="56">
        <f t="array" aca="1" ref="I59" ca="1">SUM(IF($C$14:$C$45=$B59,IF($H$14:$H$45=I$50,($I$14:$I$45),0)))</f>
        <v>0</v>
      </c>
      <c r="J59" s="56">
        <f t="array" aca="1" ref="J59" ca="1">SUM(IF($C$14:$C$45=$B59,IF($H$14:$H$45=J$50,($I$14:$I$45),0)))</f>
        <v>0</v>
      </c>
      <c r="K59" s="56">
        <f t="array" aca="1" ref="K59" ca="1">SUM(IF($C$14:$C$45=$B59,IF($H$14:$H$45=K$50,($I$14:$I$45),0)))</f>
        <v>0</v>
      </c>
      <c r="L59" s="57">
        <f t="shared" ca="1" si="2"/>
        <v>0</v>
      </c>
    </row>
    <row r="60" spans="2:12" ht="30" customHeight="1" x14ac:dyDescent="0.2">
      <c r="B60" s="55" t="str">
        <f t="array" ref="B60">IFERROR(INDEX($C$14:$C$45,MATCH(0,COUNTIF($B$51:$B59,$C$14:$C$45),0)),"")</f>
        <v/>
      </c>
      <c r="C60" s="56">
        <f t="array" aca="1" ref="C60" ca="1">SUM(IF($C$14:$C$45=$B60,IF($H$14:$H$45=C$50,($I$14:$I$45),0)))</f>
        <v>0</v>
      </c>
      <c r="D60" s="56">
        <f t="array" aca="1" ref="D60" ca="1">SUM(IF($C$14:$C$45=$B60,IF($H$14:$H$45=D$50,($I$14:$I$45),0)))</f>
        <v>0</v>
      </c>
      <c r="E60" s="56">
        <f t="array" aca="1" ref="E60" ca="1">SUM(IF($C$14:$C$45=$B60,IF($H$14:$H$45=E$50,($I$14:$I$45),0)))</f>
        <v>0</v>
      </c>
      <c r="F60" s="56">
        <f t="array" aca="1" ref="F60" ca="1">SUM(IF($C$14:$C$45=$B60,IF($H$14:$H$45=F$50,($I$14:$I$45),0)))</f>
        <v>0</v>
      </c>
      <c r="G60" s="56">
        <f t="array" aca="1" ref="G60" ca="1">SUM(IF($C$14:$C$45=$B60,IF($H$14:$H$45=G$50,($I$14:$I$45),0)))</f>
        <v>0</v>
      </c>
      <c r="H60" s="56">
        <f t="array" aca="1" ref="H60" ca="1">SUM(IF($C$14:$C$45=$B60,IF($H$14:$H$45=H$50,($I$14:$I$45),0)))</f>
        <v>0</v>
      </c>
      <c r="I60" s="56">
        <f t="array" aca="1" ref="I60" ca="1">SUM(IF($C$14:$C$45=$B60,IF($H$14:$H$45=I$50,($I$14:$I$45),0)))</f>
        <v>0</v>
      </c>
      <c r="J60" s="56">
        <f t="array" aca="1" ref="J60" ca="1">SUM(IF($C$14:$C$45=$B60,IF($H$14:$H$45=J$50,($I$14:$I$45),0)))</f>
        <v>0</v>
      </c>
      <c r="K60" s="56">
        <f t="array" aca="1" ref="K60" ca="1">SUM(IF($C$14:$C$45=$B60,IF($H$14:$H$45=K$50,($I$14:$I$45),0)))</f>
        <v>0</v>
      </c>
      <c r="L60" s="57">
        <f t="shared" ca="1" si="2"/>
        <v>0</v>
      </c>
    </row>
    <row r="61" spans="2:12" ht="30" customHeight="1" x14ac:dyDescent="0.2">
      <c r="B61" s="55" t="str">
        <f t="array" ref="B61">IFERROR(INDEX($C$14:$C$45,MATCH(0,COUNTIF($B$51:$B60,$C$14:$C$45),0)),"")</f>
        <v/>
      </c>
      <c r="C61" s="56">
        <f t="array" aca="1" ref="C61" ca="1">SUM(IF($C$14:$C$45=$B61,IF($H$14:$H$45=C$50,($I$14:$I$45),0)))</f>
        <v>0</v>
      </c>
      <c r="D61" s="56">
        <f t="array" aca="1" ref="D61" ca="1">SUM(IF($C$14:$C$45=$B61,IF($H$14:$H$45=D$50,($I$14:$I$45),0)))</f>
        <v>0</v>
      </c>
      <c r="E61" s="56">
        <f t="array" aca="1" ref="E61" ca="1">SUM(IF($C$14:$C$45=$B61,IF($H$14:$H$45=E$50,($I$14:$I$45),0)))</f>
        <v>0</v>
      </c>
      <c r="F61" s="56">
        <f t="array" aca="1" ref="F61" ca="1">SUM(IF($C$14:$C$45=$B61,IF($H$14:$H$45=F$50,($I$14:$I$45),0)))</f>
        <v>0</v>
      </c>
      <c r="G61" s="56">
        <f t="array" aca="1" ref="G61" ca="1">SUM(IF($C$14:$C$45=$B61,IF($H$14:$H$45=G$50,($I$14:$I$45),0)))</f>
        <v>0</v>
      </c>
      <c r="H61" s="56">
        <f t="array" aca="1" ref="H61" ca="1">SUM(IF($C$14:$C$45=$B61,IF($H$14:$H$45=H$50,($I$14:$I$45),0)))</f>
        <v>0</v>
      </c>
      <c r="I61" s="56">
        <f t="array" aca="1" ref="I61" ca="1">SUM(IF($C$14:$C$45=$B61,IF($H$14:$H$45=I$50,($I$14:$I$45),0)))</f>
        <v>0</v>
      </c>
      <c r="J61" s="56">
        <f t="array" aca="1" ref="J61" ca="1">SUM(IF($C$14:$C$45=$B61,IF($H$14:$H$45=J$50,($I$14:$I$45),0)))</f>
        <v>0</v>
      </c>
      <c r="K61" s="56">
        <f t="array" aca="1" ref="K61" ca="1">SUM(IF($C$14:$C$45=$B61,IF($H$14:$H$45=K$50,($I$14:$I$45),0)))</f>
        <v>0</v>
      </c>
      <c r="L61" s="57">
        <f t="shared" ca="1" si="2"/>
        <v>0</v>
      </c>
    </row>
    <row r="62" spans="2:12" ht="30" customHeight="1" x14ac:dyDescent="0.2">
      <c r="B62" s="55" t="str">
        <f t="array" ref="B62">IFERROR(INDEX($C$14:$C$45,MATCH(0,COUNTIF($B$51:$B61,$C$14:$C$45),0)),"")</f>
        <v/>
      </c>
      <c r="C62" s="56">
        <f t="array" aca="1" ref="C62" ca="1">SUM(IF($C$14:$C$45=$B62,IF($H$14:$H$45=C$50,($I$14:$I$45),0)))</f>
        <v>0</v>
      </c>
      <c r="D62" s="56">
        <f t="array" aca="1" ref="D62" ca="1">SUM(IF($C$14:$C$45=$B62,IF($H$14:$H$45=D$50,($I$14:$I$45),0)))</f>
        <v>0</v>
      </c>
      <c r="E62" s="56">
        <f t="array" aca="1" ref="E62" ca="1">SUM(IF($C$14:$C$45=$B62,IF($H$14:$H$45=E$50,($I$14:$I$45),0)))</f>
        <v>0</v>
      </c>
      <c r="F62" s="56">
        <f t="array" aca="1" ref="F62" ca="1">SUM(IF($C$14:$C$45=$B62,IF($H$14:$H$45=F$50,($I$14:$I$45),0)))</f>
        <v>0</v>
      </c>
      <c r="G62" s="56">
        <f t="array" aca="1" ref="G62" ca="1">SUM(IF($C$14:$C$45=$B62,IF($H$14:$H$45=G$50,($I$14:$I$45),0)))</f>
        <v>0</v>
      </c>
      <c r="H62" s="56">
        <f t="array" aca="1" ref="H62" ca="1">SUM(IF($C$14:$C$45=$B62,IF($H$14:$H$45=H$50,($I$14:$I$45),0)))</f>
        <v>0</v>
      </c>
      <c r="I62" s="56">
        <f t="array" aca="1" ref="I62" ca="1">SUM(IF($C$14:$C$45=$B62,IF($H$14:$H$45=I$50,($I$14:$I$45),0)))</f>
        <v>0</v>
      </c>
      <c r="J62" s="56">
        <f t="array" aca="1" ref="J62" ca="1">SUM(IF($C$14:$C$45=$B62,IF($H$14:$H$45=J$50,($I$14:$I$45),0)))</f>
        <v>0</v>
      </c>
      <c r="K62" s="56">
        <f t="array" aca="1" ref="K62" ca="1">SUM(IF($C$14:$C$45=$B62,IF($H$14:$H$45=K$50,($I$14:$I$45),0)))</f>
        <v>0</v>
      </c>
      <c r="L62" s="57">
        <f t="shared" ca="1" si="2"/>
        <v>0</v>
      </c>
    </row>
    <row r="63" spans="2:12" ht="30" customHeight="1" x14ac:dyDescent="0.2">
      <c r="B63" s="55" t="str">
        <f t="array" ref="B63">IFERROR(INDEX($C$14:$C$45,MATCH(0,COUNTIF($B$51:$B62,$C$14:$C$45),0)),"")</f>
        <v/>
      </c>
      <c r="C63" s="56">
        <f t="array" aca="1" ref="C63" ca="1">SUM(IF($C$14:$C$45=$B63,IF($H$14:$H$45=C$50,($I$14:$I$45),0)))</f>
        <v>0</v>
      </c>
      <c r="D63" s="56">
        <f t="array" aca="1" ref="D63" ca="1">SUM(IF($C$14:$C$45=$B63,IF($H$14:$H$45=D$50,($I$14:$I$45),0)))</f>
        <v>0</v>
      </c>
      <c r="E63" s="56">
        <f t="array" aca="1" ref="E63" ca="1">SUM(IF($C$14:$C$45=$B63,IF($H$14:$H$45=E$50,($I$14:$I$45),0)))</f>
        <v>0</v>
      </c>
      <c r="F63" s="56">
        <f t="array" aca="1" ref="F63" ca="1">SUM(IF($C$14:$C$45=$B63,IF($H$14:$H$45=F$50,($I$14:$I$45),0)))</f>
        <v>0</v>
      </c>
      <c r="G63" s="56">
        <f t="array" aca="1" ref="G63" ca="1">SUM(IF($C$14:$C$45=$B63,IF($H$14:$H$45=G$50,($I$14:$I$45),0)))</f>
        <v>0</v>
      </c>
      <c r="H63" s="56">
        <f t="array" aca="1" ref="H63" ca="1">SUM(IF($C$14:$C$45=$B63,IF($H$14:$H$45=H$50,($I$14:$I$45),0)))</f>
        <v>0</v>
      </c>
      <c r="I63" s="56">
        <f t="array" aca="1" ref="I63" ca="1">SUM(IF($C$14:$C$45=$B63,IF($H$14:$H$45=I$50,($I$14:$I$45),0)))</f>
        <v>0</v>
      </c>
      <c r="J63" s="56">
        <f t="array" aca="1" ref="J63" ca="1">SUM(IF($C$14:$C$45=$B63,IF($H$14:$H$45=J$50,($I$14:$I$45),0)))</f>
        <v>0</v>
      </c>
      <c r="K63" s="56">
        <f t="array" aca="1" ref="K63" ca="1">SUM(IF($C$14:$C$45=$B63,IF($H$14:$H$45=K$50,($I$14:$I$45),0)))</f>
        <v>0</v>
      </c>
      <c r="L63" s="57">
        <f t="shared" ca="1" si="2"/>
        <v>0</v>
      </c>
    </row>
    <row r="64" spans="2:12" ht="30" customHeight="1" x14ac:dyDescent="0.2">
      <c r="B64" s="55" t="str">
        <f t="array" ref="B64">IFERROR(INDEX($C$14:$C$45,MATCH(0,COUNTIF($B$51:$B63,$C$14:$C$45),0)),"")</f>
        <v/>
      </c>
      <c r="C64" s="56">
        <f t="array" aca="1" ref="C64" ca="1">SUM(IF($C$14:$C$45=$B64,IF($H$14:$H$45=C$50,($I$14:$I$45),0)))</f>
        <v>0</v>
      </c>
      <c r="D64" s="56">
        <f t="array" aca="1" ref="D64" ca="1">SUM(IF($C$14:$C$45=$B64,IF($H$14:$H$45=D$50,($I$14:$I$45),0)))</f>
        <v>0</v>
      </c>
      <c r="E64" s="56">
        <f t="array" aca="1" ref="E64" ca="1">SUM(IF($C$14:$C$45=$B64,IF($H$14:$H$45=E$50,($I$14:$I$45),0)))</f>
        <v>0</v>
      </c>
      <c r="F64" s="56">
        <f t="array" aca="1" ref="F64" ca="1">SUM(IF($C$14:$C$45=$B64,IF($H$14:$H$45=F$50,($I$14:$I$45),0)))</f>
        <v>0</v>
      </c>
      <c r="G64" s="56">
        <f t="array" aca="1" ref="G64" ca="1">SUM(IF($C$14:$C$45=$B64,IF($H$14:$H$45=G$50,($I$14:$I$45),0)))</f>
        <v>0</v>
      </c>
      <c r="H64" s="56">
        <f t="array" aca="1" ref="H64" ca="1">SUM(IF($C$14:$C$45=$B64,IF($H$14:$H$45=H$50,($I$14:$I$45),0)))</f>
        <v>0</v>
      </c>
      <c r="I64" s="56">
        <f t="array" aca="1" ref="I64" ca="1">SUM(IF($C$14:$C$45=$B64,IF($H$14:$H$45=I$50,($I$14:$I$45),0)))</f>
        <v>0</v>
      </c>
      <c r="J64" s="56">
        <f t="array" aca="1" ref="J64" ca="1">SUM(IF($C$14:$C$45=$B64,IF($H$14:$H$45=J$50,($I$14:$I$45),0)))</f>
        <v>0</v>
      </c>
      <c r="K64" s="56">
        <f t="array" aca="1" ref="K64" ca="1">SUM(IF($C$14:$C$45=$B64,IF($H$14:$H$45=K$50,($I$14:$I$45),0)))</f>
        <v>0</v>
      </c>
      <c r="L64" s="57">
        <f t="shared" ca="1" si="2"/>
        <v>0</v>
      </c>
    </row>
    <row r="65" spans="2:12" ht="30" customHeight="1" x14ac:dyDescent="0.2">
      <c r="B65" s="55" t="str">
        <f t="array" ref="B65">IFERROR(INDEX($C$14:$C$45,MATCH(0,COUNTIF($B$51:$B64,$C$14:$C$45),0)),"")</f>
        <v/>
      </c>
      <c r="C65" s="56">
        <f t="array" aca="1" ref="C65" ca="1">SUM(IF($C$14:$C$45=$B65,IF($H$14:$H$45=C$50,($I$14:$I$45),0)))</f>
        <v>0</v>
      </c>
      <c r="D65" s="56">
        <f t="array" aca="1" ref="D65" ca="1">SUM(IF($C$14:$C$45=$B65,IF($H$14:$H$45=D$50,($I$14:$I$45),0)))</f>
        <v>0</v>
      </c>
      <c r="E65" s="56">
        <f t="array" aca="1" ref="E65" ca="1">SUM(IF($C$14:$C$45=$B65,IF($H$14:$H$45=E$50,($I$14:$I$45),0)))</f>
        <v>0</v>
      </c>
      <c r="F65" s="56">
        <f t="array" aca="1" ref="F65" ca="1">SUM(IF($C$14:$C$45=$B65,IF($H$14:$H$45=F$50,($I$14:$I$45),0)))</f>
        <v>0</v>
      </c>
      <c r="G65" s="56">
        <f t="array" aca="1" ref="G65" ca="1">SUM(IF($C$14:$C$45=$B65,IF($H$14:$H$45=G$50,($I$14:$I$45),0)))</f>
        <v>0</v>
      </c>
      <c r="H65" s="56">
        <f t="array" aca="1" ref="H65" ca="1">SUM(IF($C$14:$C$45=$B65,IF($H$14:$H$45=H$50,($I$14:$I$45),0)))</f>
        <v>0</v>
      </c>
      <c r="I65" s="56">
        <f t="array" aca="1" ref="I65" ca="1">SUM(IF($C$14:$C$45=$B65,IF($H$14:$H$45=I$50,($I$14:$I$45),0)))</f>
        <v>0</v>
      </c>
      <c r="J65" s="56">
        <f t="array" aca="1" ref="J65" ca="1">SUM(IF($C$14:$C$45=$B65,IF($H$14:$H$45=J$50,($I$14:$I$45),0)))</f>
        <v>0</v>
      </c>
      <c r="K65" s="56">
        <f t="array" aca="1" ref="K65" ca="1">SUM(IF($C$14:$C$45=$B65,IF($H$14:$H$45=K$50,($I$14:$I$45),0)))</f>
        <v>0</v>
      </c>
      <c r="L65" s="57">
        <f t="shared" ca="1" si="2"/>
        <v>0</v>
      </c>
    </row>
    <row r="66" spans="2:12" ht="30" customHeight="1" x14ac:dyDescent="0.2">
      <c r="B66" s="55" t="str">
        <f t="array" ref="B66">IFERROR(INDEX($C$14:$C$45,MATCH(0,COUNTIF($B$51:$B65,$C$14:$C$45),0)),"")</f>
        <v/>
      </c>
      <c r="C66" s="56">
        <f t="array" aca="1" ref="C66" ca="1">SUM(IF($C$14:$C$45=$B66,IF($H$14:$H$45=C$50,($I$14:$I$45),0)))</f>
        <v>0</v>
      </c>
      <c r="D66" s="56">
        <f t="array" aca="1" ref="D66" ca="1">SUM(IF($C$14:$C$45=$B66,IF($H$14:$H$45=D$50,($I$14:$I$45),0)))</f>
        <v>0</v>
      </c>
      <c r="E66" s="56">
        <f t="array" aca="1" ref="E66" ca="1">SUM(IF($C$14:$C$45=$B66,IF($H$14:$H$45=E$50,($I$14:$I$45),0)))</f>
        <v>0</v>
      </c>
      <c r="F66" s="56">
        <f t="array" aca="1" ref="F66" ca="1">SUM(IF($C$14:$C$45=$B66,IF($H$14:$H$45=F$50,($I$14:$I$45),0)))</f>
        <v>0</v>
      </c>
      <c r="G66" s="56">
        <f t="array" aca="1" ref="G66" ca="1">SUM(IF($C$14:$C$45=$B66,IF($H$14:$H$45=G$50,($I$14:$I$45),0)))</f>
        <v>0</v>
      </c>
      <c r="H66" s="56">
        <f t="array" aca="1" ref="H66" ca="1">SUM(IF($C$14:$C$45=$B66,IF($H$14:$H$45=H$50,($I$14:$I$45),0)))</f>
        <v>0</v>
      </c>
      <c r="I66" s="56">
        <f t="array" aca="1" ref="I66" ca="1">SUM(IF($C$14:$C$45=$B66,IF($H$14:$H$45=I$50,($I$14:$I$45),0)))</f>
        <v>0</v>
      </c>
      <c r="J66" s="56">
        <f t="array" aca="1" ref="J66" ca="1">SUM(IF($C$14:$C$45=$B66,IF($H$14:$H$45=J$50,($I$14:$I$45),0)))</f>
        <v>0</v>
      </c>
      <c r="K66" s="56">
        <f t="array" aca="1" ref="K66" ca="1">SUM(IF($C$14:$C$45=$B66,IF($H$14:$H$45=K$50,($I$14:$I$45),0)))</f>
        <v>0</v>
      </c>
      <c r="L66" s="57">
        <f t="shared" ca="1" si="2"/>
        <v>0</v>
      </c>
    </row>
    <row r="67" spans="2:12" ht="30" customHeight="1" x14ac:dyDescent="0.2">
      <c r="B67" s="55" t="str">
        <f t="array" ref="B67">IFERROR(INDEX($C$14:$C$45,MATCH(0,COUNTIF($B$51:$B66,$C$14:$C$45),0)),"")</f>
        <v/>
      </c>
      <c r="C67" s="56">
        <f t="array" aca="1" ref="C67" ca="1">SUM(IF($C$14:$C$45=$B67,IF($H$14:$H$45=C$50,($I$14:$I$45),0)))</f>
        <v>0</v>
      </c>
      <c r="D67" s="56">
        <f t="array" aca="1" ref="D67" ca="1">SUM(IF($C$14:$C$45=$B67,IF($H$14:$H$45=D$50,($I$14:$I$45),0)))</f>
        <v>0</v>
      </c>
      <c r="E67" s="56">
        <f t="array" aca="1" ref="E67" ca="1">SUM(IF($C$14:$C$45=$B67,IF($H$14:$H$45=E$50,($I$14:$I$45),0)))</f>
        <v>0</v>
      </c>
      <c r="F67" s="56">
        <f t="array" aca="1" ref="F67" ca="1">SUM(IF($C$14:$C$45=$B67,IF($H$14:$H$45=F$50,($I$14:$I$45),0)))</f>
        <v>0</v>
      </c>
      <c r="G67" s="56">
        <f t="array" aca="1" ref="G67" ca="1">SUM(IF($C$14:$C$45=$B67,IF($H$14:$H$45=G$50,($I$14:$I$45),0)))</f>
        <v>0</v>
      </c>
      <c r="H67" s="56">
        <f t="array" aca="1" ref="H67" ca="1">SUM(IF($C$14:$C$45=$B67,IF($H$14:$H$45=H$50,($I$14:$I$45),0)))</f>
        <v>0</v>
      </c>
      <c r="I67" s="56">
        <f t="array" aca="1" ref="I67" ca="1">SUM(IF($C$14:$C$45=$B67,IF($H$14:$H$45=I$50,($I$14:$I$45),0)))</f>
        <v>0</v>
      </c>
      <c r="J67" s="56">
        <f t="array" aca="1" ref="J67" ca="1">SUM(IF($C$14:$C$45=$B67,IF($H$14:$H$45=J$50,($I$14:$I$45),0)))</f>
        <v>0</v>
      </c>
      <c r="K67" s="56">
        <f t="array" aca="1" ref="K67" ca="1">SUM(IF($C$14:$C$45=$B67,IF($H$14:$H$45=K$50,($I$14:$I$45),0)))</f>
        <v>0</v>
      </c>
      <c r="L67" s="57">
        <f t="shared" ca="1" si="2"/>
        <v>0</v>
      </c>
    </row>
    <row r="68" spans="2:12" ht="30" customHeight="1" x14ac:dyDescent="0.2">
      <c r="B68" s="55" t="str">
        <f t="array" ref="B68">IFERROR(INDEX($C$14:$C$45,MATCH(0,COUNTIF($B$51:$B67,$C$14:$C$45),0)),"")</f>
        <v/>
      </c>
      <c r="C68" s="56">
        <f t="array" aca="1" ref="C68" ca="1">SUM(IF($C$14:$C$45=$B68,IF($H$14:$H$45=C$50,($I$14:$I$45),0)))</f>
        <v>0</v>
      </c>
      <c r="D68" s="56">
        <f t="array" aca="1" ref="D68" ca="1">SUM(IF($C$14:$C$45=$B68,IF($H$14:$H$45=D$50,($I$14:$I$45),0)))</f>
        <v>0</v>
      </c>
      <c r="E68" s="56">
        <f t="array" aca="1" ref="E68" ca="1">SUM(IF($C$14:$C$45=$B68,IF($H$14:$H$45=E$50,($I$14:$I$45),0)))</f>
        <v>0</v>
      </c>
      <c r="F68" s="56">
        <f t="array" aca="1" ref="F68" ca="1">SUM(IF($C$14:$C$45=$B68,IF($H$14:$H$45=F$50,($I$14:$I$45),0)))</f>
        <v>0</v>
      </c>
      <c r="G68" s="56">
        <f t="array" aca="1" ref="G68" ca="1">SUM(IF($C$14:$C$45=$B68,IF($H$14:$H$45=G$50,($I$14:$I$45),0)))</f>
        <v>0</v>
      </c>
      <c r="H68" s="56">
        <f t="array" aca="1" ref="H68" ca="1">SUM(IF($C$14:$C$45=$B68,IF($H$14:$H$45=H$50,($I$14:$I$45),0)))</f>
        <v>0</v>
      </c>
      <c r="I68" s="56">
        <f t="array" aca="1" ref="I68" ca="1">SUM(IF($C$14:$C$45=$B68,IF($H$14:$H$45=I$50,($I$14:$I$45),0)))</f>
        <v>0</v>
      </c>
      <c r="J68" s="56">
        <f t="array" aca="1" ref="J68" ca="1">SUM(IF($C$14:$C$45=$B68,IF($H$14:$H$45=J$50,($I$14:$I$45),0)))</f>
        <v>0</v>
      </c>
      <c r="K68" s="56">
        <f t="array" aca="1" ref="K68" ca="1">SUM(IF($C$14:$C$45=$B68,IF($H$14:$H$45=K$50,($I$14:$I$45),0)))</f>
        <v>0</v>
      </c>
      <c r="L68" s="57">
        <f t="shared" ca="1" si="2"/>
        <v>0</v>
      </c>
    </row>
    <row r="69" spans="2:12" ht="30" customHeight="1" x14ac:dyDescent="0.2">
      <c r="B69" s="55" t="str">
        <f t="array" ref="B69">IFERROR(INDEX($C$14:$C$45,MATCH(0,COUNTIF($B$51:$B68,$C$14:$C$45),0)),"")</f>
        <v/>
      </c>
      <c r="C69" s="56">
        <f t="array" aca="1" ref="C69" ca="1">SUM(IF($C$14:$C$45=$B69,IF($H$14:$H$45=C$50,($I$14:$I$45),0)))</f>
        <v>0</v>
      </c>
      <c r="D69" s="56">
        <f t="array" aca="1" ref="D69" ca="1">SUM(IF($C$14:$C$45=$B69,IF($H$14:$H$45=D$50,($I$14:$I$45),0)))</f>
        <v>0</v>
      </c>
      <c r="E69" s="56">
        <f t="array" aca="1" ref="E69" ca="1">SUM(IF($C$14:$C$45=$B69,IF($H$14:$H$45=E$50,($I$14:$I$45),0)))</f>
        <v>0</v>
      </c>
      <c r="F69" s="56">
        <f t="array" aca="1" ref="F69" ca="1">SUM(IF($C$14:$C$45=$B69,IF($H$14:$H$45=F$50,($I$14:$I$45),0)))</f>
        <v>0</v>
      </c>
      <c r="G69" s="56">
        <f t="array" aca="1" ref="G69" ca="1">SUM(IF($C$14:$C$45=$B69,IF($H$14:$H$45=G$50,($I$14:$I$45),0)))</f>
        <v>0</v>
      </c>
      <c r="H69" s="56">
        <f t="array" aca="1" ref="H69" ca="1">SUM(IF($C$14:$C$45=$B69,IF($H$14:$H$45=H$50,($I$14:$I$45),0)))</f>
        <v>0</v>
      </c>
      <c r="I69" s="56">
        <f t="array" aca="1" ref="I69" ca="1">SUM(IF($C$14:$C$45=$B69,IF($H$14:$H$45=I$50,($I$14:$I$45),0)))</f>
        <v>0</v>
      </c>
      <c r="J69" s="56">
        <f t="array" aca="1" ref="J69" ca="1">SUM(IF($C$14:$C$45=$B69,IF($H$14:$H$45=J$50,($I$14:$I$45),0)))</f>
        <v>0</v>
      </c>
      <c r="K69" s="56">
        <f t="array" aca="1" ref="K69" ca="1">SUM(IF($C$14:$C$45=$B69,IF($H$14:$H$45=K$50,($I$14:$I$45),0)))</f>
        <v>0</v>
      </c>
      <c r="L69" s="57">
        <f t="shared" ca="1" si="2"/>
        <v>0</v>
      </c>
    </row>
    <row r="70" spans="2:12" ht="30" customHeight="1" x14ac:dyDescent="0.2">
      <c r="B70" s="55" t="str">
        <f t="array" ref="B70">IFERROR(INDEX($C$14:$C$45,MATCH(0,COUNTIF($B$51:$B69,$C$14:$C$45),0)),"")</f>
        <v/>
      </c>
      <c r="C70" s="56">
        <f t="array" aca="1" ref="C70" ca="1">SUM(IF($C$14:$C$45=$B70,IF($H$14:$H$45=C$50,($I$14:$I$45),0)))</f>
        <v>0</v>
      </c>
      <c r="D70" s="56">
        <f t="array" aca="1" ref="D70" ca="1">SUM(IF($C$14:$C$45=$B70,IF($H$14:$H$45=D$50,($I$14:$I$45),0)))</f>
        <v>0</v>
      </c>
      <c r="E70" s="56">
        <f t="array" aca="1" ref="E70" ca="1">SUM(IF($C$14:$C$45=$B70,IF($H$14:$H$45=E$50,($I$14:$I$45),0)))</f>
        <v>0</v>
      </c>
      <c r="F70" s="56">
        <f t="array" aca="1" ref="F70" ca="1">SUM(IF($C$14:$C$45=$B70,IF($H$14:$H$45=F$50,($I$14:$I$45),0)))</f>
        <v>0</v>
      </c>
      <c r="G70" s="56">
        <f t="array" aca="1" ref="G70" ca="1">SUM(IF($C$14:$C$45=$B70,IF($H$14:$H$45=G$50,($I$14:$I$45),0)))</f>
        <v>0</v>
      </c>
      <c r="H70" s="56">
        <f t="array" aca="1" ref="H70" ca="1">SUM(IF($C$14:$C$45=$B70,IF($H$14:$H$45=H$50,($I$14:$I$45),0)))</f>
        <v>0</v>
      </c>
      <c r="I70" s="56">
        <f t="array" aca="1" ref="I70" ca="1">SUM(IF($C$14:$C$45=$B70,IF($H$14:$H$45=I$50,($I$14:$I$45),0)))</f>
        <v>0</v>
      </c>
      <c r="J70" s="56">
        <f t="array" aca="1" ref="J70" ca="1">SUM(IF($C$14:$C$45=$B70,IF($H$14:$H$45=J$50,($I$14:$I$45),0)))</f>
        <v>0</v>
      </c>
      <c r="K70" s="56">
        <f t="array" aca="1" ref="K70" ca="1">SUM(IF($C$14:$C$45=$B70,IF($H$14:$H$45=K$50,($I$14:$I$45),0)))</f>
        <v>0</v>
      </c>
      <c r="L70" s="57">
        <f t="shared" ca="1" si="2"/>
        <v>0</v>
      </c>
    </row>
    <row r="71" spans="2:12" ht="30" customHeight="1" x14ac:dyDescent="0.2">
      <c r="B71" s="55" t="str">
        <f t="array" ref="B71">IFERROR(INDEX($C$14:$C$45,MATCH(0,COUNTIF($B$51:$B70,$C$14:$C$45),0)),"")</f>
        <v/>
      </c>
      <c r="C71" s="56">
        <f t="array" aca="1" ref="C71" ca="1">SUM(IF($C$14:$C$45=$B71,IF($H$14:$H$45=C$50,($I$14:$I$45),0)))</f>
        <v>0</v>
      </c>
      <c r="D71" s="56">
        <f t="array" aca="1" ref="D71" ca="1">SUM(IF($C$14:$C$45=$B71,IF($H$14:$H$45=D$50,($I$14:$I$45),0)))</f>
        <v>0</v>
      </c>
      <c r="E71" s="56">
        <f t="array" aca="1" ref="E71" ca="1">SUM(IF($C$14:$C$45=$B71,IF($H$14:$H$45=E$50,($I$14:$I$45),0)))</f>
        <v>0</v>
      </c>
      <c r="F71" s="56">
        <f t="array" aca="1" ref="F71" ca="1">SUM(IF($C$14:$C$45=$B71,IF($H$14:$H$45=F$50,($I$14:$I$45),0)))</f>
        <v>0</v>
      </c>
      <c r="G71" s="56">
        <f t="array" aca="1" ref="G71" ca="1">SUM(IF($C$14:$C$45=$B71,IF($H$14:$H$45=G$50,($I$14:$I$45),0)))</f>
        <v>0</v>
      </c>
      <c r="H71" s="56">
        <f t="array" aca="1" ref="H71" ca="1">SUM(IF($C$14:$C$45=$B71,IF($H$14:$H$45=H$50,($I$14:$I$45),0)))</f>
        <v>0</v>
      </c>
      <c r="I71" s="56">
        <f t="array" aca="1" ref="I71" ca="1">SUM(IF($C$14:$C$45=$B71,IF($H$14:$H$45=I$50,($I$14:$I$45),0)))</f>
        <v>0</v>
      </c>
      <c r="J71" s="56">
        <f t="array" aca="1" ref="J71" ca="1">SUM(IF($C$14:$C$45=$B71,IF($H$14:$H$45=J$50,($I$14:$I$45),0)))</f>
        <v>0</v>
      </c>
      <c r="K71" s="56">
        <f t="array" aca="1" ref="K71" ca="1">SUM(IF($C$14:$C$45=$B71,IF($H$14:$H$45=K$50,($I$14:$I$45),0)))</f>
        <v>0</v>
      </c>
      <c r="L71" s="57">
        <f t="shared" ca="1" si="2"/>
        <v>0</v>
      </c>
    </row>
    <row r="72" spans="2:12" ht="30" customHeight="1" x14ac:dyDescent="0.2">
      <c r="B72" s="55" t="str">
        <f t="array" ref="B72">IFERROR(INDEX($C$14:$C$45,MATCH(0,COUNTIF($B$51:$B71,$C$14:$C$45),0)),"")</f>
        <v/>
      </c>
      <c r="C72" s="56">
        <f t="array" aca="1" ref="C72" ca="1">SUM(IF($C$14:$C$45=$B72,IF($H$14:$H$45=C$50,($I$14:$I$45),0)))</f>
        <v>0</v>
      </c>
      <c r="D72" s="56">
        <f t="array" aca="1" ref="D72" ca="1">SUM(IF($C$14:$C$45=$B72,IF($H$14:$H$45=D$50,($I$14:$I$45),0)))</f>
        <v>0</v>
      </c>
      <c r="E72" s="56">
        <f t="array" aca="1" ref="E72" ca="1">SUM(IF($C$14:$C$45=$B72,IF($H$14:$H$45=E$50,($I$14:$I$45),0)))</f>
        <v>0</v>
      </c>
      <c r="F72" s="56">
        <f t="array" aca="1" ref="F72" ca="1">SUM(IF($C$14:$C$45=$B72,IF($H$14:$H$45=F$50,($I$14:$I$45),0)))</f>
        <v>0</v>
      </c>
      <c r="G72" s="56">
        <f t="array" aca="1" ref="G72" ca="1">SUM(IF($C$14:$C$45=$B72,IF($H$14:$H$45=G$50,($I$14:$I$45),0)))</f>
        <v>0</v>
      </c>
      <c r="H72" s="56">
        <f t="array" aca="1" ref="H72" ca="1">SUM(IF($C$14:$C$45=$B72,IF($H$14:$H$45=H$50,($I$14:$I$45),0)))</f>
        <v>0</v>
      </c>
      <c r="I72" s="56">
        <f t="array" aca="1" ref="I72" ca="1">SUM(IF($C$14:$C$45=$B72,IF($H$14:$H$45=I$50,($I$14:$I$45),0)))</f>
        <v>0</v>
      </c>
      <c r="J72" s="56">
        <f t="array" aca="1" ref="J72" ca="1">SUM(IF($C$14:$C$45=$B72,IF($H$14:$H$45=J$50,($I$14:$I$45),0)))</f>
        <v>0</v>
      </c>
      <c r="K72" s="56">
        <f t="array" aca="1" ref="K72" ca="1">SUM(IF($C$14:$C$45=$B72,IF($H$14:$H$45=K$50,($I$14:$I$45),0)))</f>
        <v>0</v>
      </c>
      <c r="L72" s="57">
        <f t="shared" ca="1" si="2"/>
        <v>0</v>
      </c>
    </row>
    <row r="73" spans="2:12" ht="30" customHeight="1" x14ac:dyDescent="0.2">
      <c r="B73" s="55" t="str">
        <f t="array" ref="B73">IFERROR(INDEX($C$14:$C$45,MATCH(0,COUNTIF($B$51:$B72,$C$14:$C$45),0)),"")</f>
        <v/>
      </c>
      <c r="C73" s="56">
        <f t="array" aca="1" ref="C73" ca="1">SUM(IF($C$14:$C$45=$B73,IF($H$14:$H$45=C$50,($I$14:$I$45),0)))</f>
        <v>0</v>
      </c>
      <c r="D73" s="56">
        <f t="array" aca="1" ref="D73" ca="1">SUM(IF($C$14:$C$45=$B73,IF($H$14:$H$45=D$50,($I$14:$I$45),0)))</f>
        <v>0</v>
      </c>
      <c r="E73" s="56">
        <f t="array" aca="1" ref="E73" ca="1">SUM(IF($C$14:$C$45=$B73,IF($H$14:$H$45=E$50,($I$14:$I$45),0)))</f>
        <v>0</v>
      </c>
      <c r="F73" s="56">
        <f t="array" aca="1" ref="F73" ca="1">SUM(IF($C$14:$C$45=$B73,IF($H$14:$H$45=F$50,($I$14:$I$45),0)))</f>
        <v>0</v>
      </c>
      <c r="G73" s="56">
        <f t="array" aca="1" ref="G73" ca="1">SUM(IF($C$14:$C$45=$B73,IF($H$14:$H$45=G$50,($I$14:$I$45),0)))</f>
        <v>0</v>
      </c>
      <c r="H73" s="56">
        <f t="array" aca="1" ref="H73" ca="1">SUM(IF($C$14:$C$45=$B73,IF($H$14:$H$45=H$50,($I$14:$I$45),0)))</f>
        <v>0</v>
      </c>
      <c r="I73" s="56">
        <f t="array" aca="1" ref="I73" ca="1">SUM(IF($C$14:$C$45=$B73,IF($H$14:$H$45=I$50,($I$14:$I$45),0)))</f>
        <v>0</v>
      </c>
      <c r="J73" s="56">
        <f t="array" aca="1" ref="J73" ca="1">SUM(IF($C$14:$C$45=$B73,IF($H$14:$H$45=J$50,($I$14:$I$45),0)))</f>
        <v>0</v>
      </c>
      <c r="K73" s="56">
        <f t="array" aca="1" ref="K73" ca="1">SUM(IF($C$14:$C$45=$B73,IF($H$14:$H$45=K$50,($I$14:$I$45),0)))</f>
        <v>0</v>
      </c>
      <c r="L73" s="57">
        <f t="shared" ca="1" si="2"/>
        <v>0</v>
      </c>
    </row>
    <row r="74" spans="2:12" ht="30" customHeight="1" x14ac:dyDescent="0.2">
      <c r="B74" s="55" t="str">
        <f t="array" ref="B74">IFERROR(INDEX($C$14:$C$45,MATCH(0,COUNTIF($B$51:$B73,$C$14:$C$45),0)),"")</f>
        <v/>
      </c>
      <c r="C74" s="56">
        <f t="array" aca="1" ref="C74" ca="1">SUM(IF($C$14:$C$45=$B74,IF($H$14:$H$45=C$50,($I$14:$I$45),0)))</f>
        <v>0</v>
      </c>
      <c r="D74" s="56">
        <f t="array" aca="1" ref="D74" ca="1">SUM(IF($C$14:$C$45=$B74,IF($H$14:$H$45=D$50,($I$14:$I$45),0)))</f>
        <v>0</v>
      </c>
      <c r="E74" s="56">
        <f t="array" aca="1" ref="E74" ca="1">SUM(IF($C$14:$C$45=$B74,IF($H$14:$H$45=E$50,($I$14:$I$45),0)))</f>
        <v>0</v>
      </c>
      <c r="F74" s="56">
        <f t="array" aca="1" ref="F74" ca="1">SUM(IF($C$14:$C$45=$B74,IF($H$14:$H$45=F$50,($I$14:$I$45),0)))</f>
        <v>0</v>
      </c>
      <c r="G74" s="56">
        <f t="array" aca="1" ref="G74" ca="1">SUM(IF($C$14:$C$45=$B74,IF($H$14:$H$45=G$50,($I$14:$I$45),0)))</f>
        <v>0</v>
      </c>
      <c r="H74" s="56">
        <f t="array" aca="1" ref="H74" ca="1">SUM(IF($C$14:$C$45=$B74,IF($H$14:$H$45=H$50,($I$14:$I$45),0)))</f>
        <v>0</v>
      </c>
      <c r="I74" s="56">
        <f t="array" aca="1" ref="I74" ca="1">SUM(IF($C$14:$C$45=$B74,IF($H$14:$H$45=I$50,($I$14:$I$45),0)))</f>
        <v>0</v>
      </c>
      <c r="J74" s="56">
        <f t="array" aca="1" ref="J74" ca="1">SUM(IF($C$14:$C$45=$B74,IF($H$14:$H$45=J$50,($I$14:$I$45),0)))</f>
        <v>0</v>
      </c>
      <c r="K74" s="56">
        <f t="array" aca="1" ref="K74" ca="1">SUM(IF($C$14:$C$45=$B74,IF($H$14:$H$45=K$50,($I$14:$I$45),0)))</f>
        <v>0</v>
      </c>
      <c r="L74" s="57">
        <f t="shared" ca="1" si="2"/>
        <v>0</v>
      </c>
    </row>
    <row r="75" spans="2:12" ht="30" customHeight="1" x14ac:dyDescent="0.2">
      <c r="B75" s="55" t="str">
        <f t="array" ref="B75">IFERROR(INDEX($C$14:$C$45,MATCH(0,COUNTIF($B$51:$B74,$C$14:$C$45),0)),"")</f>
        <v/>
      </c>
      <c r="C75" s="56">
        <f t="array" aca="1" ref="C75" ca="1">SUM(IF($C$14:$C$45=$B75,IF($H$14:$H$45=C$50,($I$14:$I$45),0)))</f>
        <v>0</v>
      </c>
      <c r="D75" s="56">
        <f t="array" aca="1" ref="D75" ca="1">SUM(IF($C$14:$C$45=$B75,IF($H$14:$H$45=D$50,($I$14:$I$45),0)))</f>
        <v>0</v>
      </c>
      <c r="E75" s="56">
        <f t="array" aca="1" ref="E75" ca="1">SUM(IF($C$14:$C$45=$B75,IF($H$14:$H$45=E$50,($I$14:$I$45),0)))</f>
        <v>0</v>
      </c>
      <c r="F75" s="56">
        <f t="array" aca="1" ref="F75" ca="1">SUM(IF($C$14:$C$45=$B75,IF($H$14:$H$45=F$50,($I$14:$I$45),0)))</f>
        <v>0</v>
      </c>
      <c r="G75" s="56">
        <f t="array" aca="1" ref="G75" ca="1">SUM(IF($C$14:$C$45=$B75,IF($H$14:$H$45=G$50,($I$14:$I$45),0)))</f>
        <v>0</v>
      </c>
      <c r="H75" s="56">
        <f t="array" aca="1" ref="H75" ca="1">SUM(IF($C$14:$C$45=$B75,IF($H$14:$H$45=H$50,($I$14:$I$45),0)))</f>
        <v>0</v>
      </c>
      <c r="I75" s="56">
        <f t="array" aca="1" ref="I75" ca="1">SUM(IF($C$14:$C$45=$B75,IF($H$14:$H$45=I$50,($I$14:$I$45),0)))</f>
        <v>0</v>
      </c>
      <c r="J75" s="56">
        <f t="array" aca="1" ref="J75" ca="1">SUM(IF($C$14:$C$45=$B75,IF($H$14:$H$45=J$50,($I$14:$I$45),0)))</f>
        <v>0</v>
      </c>
      <c r="K75" s="56">
        <f t="array" aca="1" ref="K75" ca="1">SUM(IF($C$14:$C$45=$B75,IF($H$14:$H$45=K$50,($I$14:$I$45),0)))</f>
        <v>0</v>
      </c>
      <c r="L75" s="57">
        <f t="shared" ca="1" si="2"/>
        <v>0</v>
      </c>
    </row>
    <row r="76" spans="2:12" ht="30" customHeight="1" x14ac:dyDescent="0.2">
      <c r="B76" s="55" t="str">
        <f t="array" ref="B76">IFERROR(INDEX($C$14:$C$45,MATCH(0,COUNTIF($B$51:$B75,$C$14:$C$45),0)),"")</f>
        <v/>
      </c>
      <c r="C76" s="56">
        <f t="array" aca="1" ref="C76" ca="1">SUM(IF($C$14:$C$45=$B76,IF($H$14:$H$45=C$50,($I$14:$I$45),0)))</f>
        <v>0</v>
      </c>
      <c r="D76" s="56">
        <f t="array" aca="1" ref="D76" ca="1">SUM(IF($C$14:$C$45=$B76,IF($H$14:$H$45=D$50,($I$14:$I$45),0)))</f>
        <v>0</v>
      </c>
      <c r="E76" s="56">
        <f t="array" aca="1" ref="E76" ca="1">SUM(IF($C$14:$C$45=$B76,IF($H$14:$H$45=E$50,($I$14:$I$45),0)))</f>
        <v>0</v>
      </c>
      <c r="F76" s="56">
        <f t="array" aca="1" ref="F76" ca="1">SUM(IF($C$14:$C$45=$B76,IF($H$14:$H$45=F$50,($I$14:$I$45),0)))</f>
        <v>0</v>
      </c>
      <c r="G76" s="56">
        <f t="array" aca="1" ref="G76" ca="1">SUM(IF($C$14:$C$45=$B76,IF($H$14:$H$45=G$50,($I$14:$I$45),0)))</f>
        <v>0</v>
      </c>
      <c r="H76" s="56">
        <f t="array" aca="1" ref="H76" ca="1">SUM(IF($C$14:$C$45=$B76,IF($H$14:$H$45=H$50,($I$14:$I$45),0)))</f>
        <v>0</v>
      </c>
      <c r="I76" s="56">
        <f t="array" aca="1" ref="I76" ca="1">SUM(IF($C$14:$C$45=$B76,IF($H$14:$H$45=I$50,($I$14:$I$45),0)))</f>
        <v>0</v>
      </c>
      <c r="J76" s="56">
        <f t="array" aca="1" ref="J76" ca="1">SUM(IF($C$14:$C$45=$B76,IF($H$14:$H$45=J$50,($I$14:$I$45),0)))</f>
        <v>0</v>
      </c>
      <c r="K76" s="56">
        <f t="array" aca="1" ref="K76" ca="1">SUM(IF($C$14:$C$45=$B76,IF($H$14:$H$45=K$50,($I$14:$I$45),0)))</f>
        <v>0</v>
      </c>
      <c r="L76" s="57">
        <f t="shared" ca="1" si="2"/>
        <v>0</v>
      </c>
    </row>
    <row r="77" spans="2:12" ht="30" customHeight="1" x14ac:dyDescent="0.2">
      <c r="B77" s="55" t="str">
        <f t="array" ref="B77">IFERROR(INDEX($C$14:$C$45,MATCH(0,COUNTIF($B$51:$B76,$C$14:$C$45),0)),"")</f>
        <v/>
      </c>
      <c r="C77" s="56">
        <f t="array" aca="1" ref="C77" ca="1">SUM(IF($C$14:$C$45=$B77,IF($H$14:$H$45=C$50,($I$14:$I$45),0)))</f>
        <v>0</v>
      </c>
      <c r="D77" s="56">
        <f t="array" aca="1" ref="D77" ca="1">SUM(IF($C$14:$C$45=$B77,IF($H$14:$H$45=D$50,($I$14:$I$45),0)))</f>
        <v>0</v>
      </c>
      <c r="E77" s="56">
        <f t="array" aca="1" ref="E77" ca="1">SUM(IF($C$14:$C$45=$B77,IF($H$14:$H$45=E$50,($I$14:$I$45),0)))</f>
        <v>0</v>
      </c>
      <c r="F77" s="56">
        <f t="array" aca="1" ref="F77" ca="1">SUM(IF($C$14:$C$45=$B77,IF($H$14:$H$45=F$50,($I$14:$I$45),0)))</f>
        <v>0</v>
      </c>
      <c r="G77" s="56">
        <f t="array" aca="1" ref="G77" ca="1">SUM(IF($C$14:$C$45=$B77,IF($H$14:$H$45=G$50,($I$14:$I$45),0)))</f>
        <v>0</v>
      </c>
      <c r="H77" s="56">
        <f t="array" aca="1" ref="H77" ca="1">SUM(IF($C$14:$C$45=$B77,IF($H$14:$H$45=H$50,($I$14:$I$45),0)))</f>
        <v>0</v>
      </c>
      <c r="I77" s="56">
        <f t="array" aca="1" ref="I77" ca="1">SUM(IF($C$14:$C$45=$B77,IF($H$14:$H$45=I$50,($I$14:$I$45),0)))</f>
        <v>0</v>
      </c>
      <c r="J77" s="56">
        <f t="array" aca="1" ref="J77" ca="1">SUM(IF($C$14:$C$45=$B77,IF($H$14:$H$45=J$50,($I$14:$I$45),0)))</f>
        <v>0</v>
      </c>
      <c r="K77" s="56">
        <f t="array" aca="1" ref="K77" ca="1">SUM(IF($C$14:$C$45=$B77,IF($H$14:$H$45=K$50,($I$14:$I$45),0)))</f>
        <v>0</v>
      </c>
      <c r="L77" s="57">
        <f t="shared" ca="1" si="2"/>
        <v>0</v>
      </c>
    </row>
    <row r="78" spans="2:12" ht="30" customHeight="1" x14ac:dyDescent="0.2">
      <c r="B78" s="55" t="str">
        <f t="array" ref="B78">IFERROR(INDEX($C$14:$C$45,MATCH(0,COUNTIF($B$51:$B77,$C$14:$C$45),0)),"")</f>
        <v/>
      </c>
      <c r="C78" s="56">
        <f t="array" aca="1" ref="C78" ca="1">SUM(IF($C$14:$C$45=$B78,IF($H$14:$H$45=C$50,($I$14:$I$45),0)))</f>
        <v>0</v>
      </c>
      <c r="D78" s="56">
        <f t="array" aca="1" ref="D78" ca="1">SUM(IF($C$14:$C$45=$B78,IF($H$14:$H$45=D$50,($I$14:$I$45),0)))</f>
        <v>0</v>
      </c>
      <c r="E78" s="56">
        <f t="array" aca="1" ref="E78" ca="1">SUM(IF($C$14:$C$45=$B78,IF($H$14:$H$45=E$50,($I$14:$I$45),0)))</f>
        <v>0</v>
      </c>
      <c r="F78" s="56">
        <f t="array" aca="1" ref="F78" ca="1">SUM(IF($C$14:$C$45=$B78,IF($H$14:$H$45=F$50,($I$14:$I$45),0)))</f>
        <v>0</v>
      </c>
      <c r="G78" s="56">
        <f t="array" aca="1" ref="G78" ca="1">SUM(IF($C$14:$C$45=$B78,IF($H$14:$H$45=G$50,($I$14:$I$45),0)))</f>
        <v>0</v>
      </c>
      <c r="H78" s="56">
        <f t="array" aca="1" ref="H78" ca="1">SUM(IF($C$14:$C$45=$B78,IF($H$14:$H$45=H$50,($I$14:$I$45),0)))</f>
        <v>0</v>
      </c>
      <c r="I78" s="56">
        <f t="array" aca="1" ref="I78" ca="1">SUM(IF($C$14:$C$45=$B78,IF($H$14:$H$45=I$50,($I$14:$I$45),0)))</f>
        <v>0</v>
      </c>
      <c r="J78" s="56">
        <f t="array" aca="1" ref="J78" ca="1">SUM(IF($C$14:$C$45=$B78,IF($H$14:$H$45=J$50,($I$14:$I$45),0)))</f>
        <v>0</v>
      </c>
      <c r="K78" s="56">
        <f t="array" aca="1" ref="K78" ca="1">SUM(IF($C$14:$C$45=$B78,IF($H$14:$H$45=K$50,($I$14:$I$45),0)))</f>
        <v>0</v>
      </c>
      <c r="L78" s="57">
        <f t="shared" ca="1" si="2"/>
        <v>0</v>
      </c>
    </row>
    <row r="79" spans="2:12" ht="30" customHeight="1" x14ac:dyDescent="0.2">
      <c r="B79" s="55" t="str">
        <f t="array" ref="B79">IFERROR(INDEX($C$14:$C$45,MATCH(0,COUNTIF($B$51:$B78,$C$14:$C$45),0)),"")</f>
        <v/>
      </c>
      <c r="C79" s="56">
        <f t="array" aca="1" ref="C79" ca="1">SUM(IF($C$14:$C$45=$B79,IF($H$14:$H$45=C$50,($I$14:$I$45),0)))</f>
        <v>0</v>
      </c>
      <c r="D79" s="56">
        <f t="array" aca="1" ref="D79" ca="1">SUM(IF($C$14:$C$45=$B79,IF($H$14:$H$45=D$50,($I$14:$I$45),0)))</f>
        <v>0</v>
      </c>
      <c r="E79" s="56">
        <f t="array" aca="1" ref="E79" ca="1">SUM(IF($C$14:$C$45=$B79,IF($H$14:$H$45=E$50,($I$14:$I$45),0)))</f>
        <v>0</v>
      </c>
      <c r="F79" s="56">
        <f t="array" aca="1" ref="F79" ca="1">SUM(IF($C$14:$C$45=$B79,IF($H$14:$H$45=F$50,($I$14:$I$45),0)))</f>
        <v>0</v>
      </c>
      <c r="G79" s="56">
        <f t="array" aca="1" ref="G79" ca="1">SUM(IF($C$14:$C$45=$B79,IF($H$14:$H$45=G$50,($I$14:$I$45),0)))</f>
        <v>0</v>
      </c>
      <c r="H79" s="56">
        <f t="array" aca="1" ref="H79" ca="1">SUM(IF($C$14:$C$45=$B79,IF($H$14:$H$45=H$50,($I$14:$I$45),0)))</f>
        <v>0</v>
      </c>
      <c r="I79" s="56">
        <f t="array" aca="1" ref="I79" ca="1">SUM(IF($C$14:$C$45=$B79,IF($H$14:$H$45=I$50,($I$14:$I$45),0)))</f>
        <v>0</v>
      </c>
      <c r="J79" s="56">
        <f t="array" aca="1" ref="J79" ca="1">SUM(IF($C$14:$C$45=$B79,IF($H$14:$H$45=J$50,($I$14:$I$45),0)))</f>
        <v>0</v>
      </c>
      <c r="K79" s="56">
        <f t="array" aca="1" ref="K79" ca="1">SUM(IF($C$14:$C$45=$B79,IF($H$14:$H$45=K$50,($I$14:$I$45),0)))</f>
        <v>0</v>
      </c>
      <c r="L79" s="57">
        <f t="shared" ca="1" si="2"/>
        <v>0</v>
      </c>
    </row>
    <row r="80" spans="2:12" ht="30" customHeight="1" x14ac:dyDescent="0.2">
      <c r="B80" s="55" t="str">
        <f t="array" ref="B80">IFERROR(INDEX($C$14:$C$45,MATCH(0,COUNTIF($B$51:$B79,$C$14:$C$45),0)),"")</f>
        <v/>
      </c>
      <c r="C80" s="56">
        <f t="array" aca="1" ref="C80" ca="1">SUM(IF($C$14:$C$45=$B80,IF($H$14:$H$45=C$50,($I$14:$I$45),0)))</f>
        <v>0</v>
      </c>
      <c r="D80" s="56">
        <f t="array" aca="1" ref="D80" ca="1">SUM(IF($C$14:$C$45=$B80,IF($H$14:$H$45=D$50,($I$14:$I$45),0)))</f>
        <v>0</v>
      </c>
      <c r="E80" s="56">
        <f t="array" aca="1" ref="E80" ca="1">SUM(IF($C$14:$C$45=$B80,IF($H$14:$H$45=E$50,($I$14:$I$45),0)))</f>
        <v>0</v>
      </c>
      <c r="F80" s="56">
        <f t="array" aca="1" ref="F80" ca="1">SUM(IF($C$14:$C$45=$B80,IF($H$14:$H$45=F$50,($I$14:$I$45),0)))</f>
        <v>0</v>
      </c>
      <c r="G80" s="56">
        <f t="array" aca="1" ref="G80" ca="1">SUM(IF($C$14:$C$45=$B80,IF($H$14:$H$45=G$50,($I$14:$I$45),0)))</f>
        <v>0</v>
      </c>
      <c r="H80" s="56">
        <f t="array" aca="1" ref="H80" ca="1">SUM(IF($C$14:$C$45=$B80,IF($H$14:$H$45=H$50,($I$14:$I$45),0)))</f>
        <v>0</v>
      </c>
      <c r="I80" s="56">
        <f t="array" aca="1" ref="I80" ca="1">SUM(IF($C$14:$C$45=$B80,IF($H$14:$H$45=I$50,($I$14:$I$45),0)))</f>
        <v>0</v>
      </c>
      <c r="J80" s="56">
        <f t="array" aca="1" ref="J80" ca="1">SUM(IF($C$14:$C$45=$B80,IF($H$14:$H$45=J$50,($I$14:$I$45),0)))</f>
        <v>0</v>
      </c>
      <c r="K80" s="56">
        <f t="array" aca="1" ref="K80" ca="1">SUM(IF($C$14:$C$45=$B80,IF($H$14:$H$45=K$50,($I$14:$I$45),0)))</f>
        <v>0</v>
      </c>
      <c r="L80" s="57">
        <f t="shared" ca="1" si="2"/>
        <v>0</v>
      </c>
    </row>
    <row r="81" spans="1:12" ht="30" customHeight="1" x14ac:dyDescent="0.2">
      <c r="B81" s="55" t="str">
        <f t="array" ref="B81">IFERROR(INDEX($C$14:$C$45,MATCH(0,COUNTIF($B$51:$B80,$C$14:$C$45),0)),"")</f>
        <v/>
      </c>
      <c r="C81" s="56">
        <f t="array" aca="1" ref="C81" ca="1">SUM(IF($C$14:$C$45=$B81,IF($H$14:$H$45=C$50,($I$14:$I$45),0)))</f>
        <v>0</v>
      </c>
      <c r="D81" s="56">
        <f t="array" aca="1" ref="D81" ca="1">SUM(IF($C$14:$C$45=$B81,IF($H$14:$H$45=D$50,($I$14:$I$45),0)))</f>
        <v>0</v>
      </c>
      <c r="E81" s="56">
        <f t="array" aca="1" ref="E81" ca="1">SUM(IF($C$14:$C$45=$B81,IF($H$14:$H$45=E$50,($I$14:$I$45),0)))</f>
        <v>0</v>
      </c>
      <c r="F81" s="56">
        <f t="array" aca="1" ref="F81" ca="1">SUM(IF($C$14:$C$45=$B81,IF($H$14:$H$45=F$50,($I$14:$I$45),0)))</f>
        <v>0</v>
      </c>
      <c r="G81" s="56">
        <f t="array" aca="1" ref="G81" ca="1">SUM(IF($C$14:$C$45=$B81,IF($H$14:$H$45=G$50,($I$14:$I$45),0)))</f>
        <v>0</v>
      </c>
      <c r="H81" s="56">
        <f t="array" aca="1" ref="H81" ca="1">SUM(IF($C$14:$C$45=$B81,IF($H$14:$H$45=H$50,($I$14:$I$45),0)))</f>
        <v>0</v>
      </c>
      <c r="I81" s="56">
        <f t="array" aca="1" ref="I81" ca="1">SUM(IF($C$14:$C$45=$B81,IF($H$14:$H$45=I$50,($I$14:$I$45),0)))</f>
        <v>0</v>
      </c>
      <c r="J81" s="56">
        <f t="array" aca="1" ref="J81" ca="1">SUM(IF($C$14:$C$45=$B81,IF($H$14:$H$45=J$50,($I$14:$I$45),0)))</f>
        <v>0</v>
      </c>
      <c r="K81" s="56">
        <f t="array" aca="1" ref="K81" ca="1">SUM(IF($C$14:$C$45=$B81,IF($H$14:$H$45=K$50,($I$14:$I$45),0)))</f>
        <v>0</v>
      </c>
      <c r="L81" s="57">
        <f t="shared" ca="1" si="2"/>
        <v>0</v>
      </c>
    </row>
    <row r="82" spans="1:12" ht="30" customHeight="1" x14ac:dyDescent="0.2">
      <c r="B82" s="55" t="str">
        <f t="array" ref="B82">IFERROR(INDEX($C$14:$C$45,MATCH(0,COUNTIF($B$51:$B81,$C$14:$C$45),0)),"")</f>
        <v/>
      </c>
      <c r="C82" s="56">
        <f t="array" aca="1" ref="C82" ca="1">SUM(IF($C$14:$C$45=$B82,IF($H$14:$H$45=C$50,($I$14:$I$45),0)))</f>
        <v>0</v>
      </c>
      <c r="D82" s="56">
        <f t="array" aca="1" ref="D82" ca="1">SUM(IF($C$14:$C$45=$B82,IF($H$14:$H$45=D$50,($I$14:$I$45),0)))</f>
        <v>0</v>
      </c>
      <c r="E82" s="56">
        <f t="array" aca="1" ref="E82" ca="1">SUM(IF($C$14:$C$45=$B82,IF($H$14:$H$45=E$50,($I$14:$I$45),0)))</f>
        <v>0</v>
      </c>
      <c r="F82" s="56">
        <f t="array" aca="1" ref="F82" ca="1">SUM(IF($C$14:$C$45=$B82,IF($H$14:$H$45=F$50,($I$14:$I$45),0)))</f>
        <v>0</v>
      </c>
      <c r="G82" s="56">
        <f t="array" aca="1" ref="G82" ca="1">SUM(IF($C$14:$C$45=$B82,IF($H$14:$H$45=G$50,($I$14:$I$45),0)))</f>
        <v>0</v>
      </c>
      <c r="H82" s="56">
        <f t="array" aca="1" ref="H82" ca="1">SUM(IF($C$14:$C$45=$B82,IF($H$14:$H$45=H$50,($I$14:$I$45),0)))</f>
        <v>0</v>
      </c>
      <c r="I82" s="56">
        <f t="array" aca="1" ref="I82" ca="1">SUM(IF($C$14:$C$45=$B82,IF($H$14:$H$45=I$50,($I$14:$I$45),0)))</f>
        <v>0</v>
      </c>
      <c r="J82" s="56">
        <f t="array" aca="1" ref="J82" ca="1">SUM(IF($C$14:$C$45=$B82,IF($H$14:$H$45=J$50,($I$14:$I$45),0)))</f>
        <v>0</v>
      </c>
      <c r="K82" s="56">
        <f t="array" aca="1" ref="K82" ca="1">SUM(IF($C$14:$C$45=$B82,IF($H$14:$H$45=K$50,($I$14:$I$45),0)))</f>
        <v>0</v>
      </c>
      <c r="L82" s="57">
        <f t="shared" ca="1" si="2"/>
        <v>0</v>
      </c>
    </row>
    <row r="83" spans="1:12" ht="30" customHeight="1" x14ac:dyDescent="0.2">
      <c r="B83" s="55" t="str">
        <f t="array" ref="B83">IFERROR(INDEX($C$14:$C$45,MATCH(0,COUNTIF($B$51:$B82,$C$14:$C$45),0)),"")</f>
        <v/>
      </c>
      <c r="C83" s="56">
        <f t="array" aca="1" ref="C83" ca="1">SUM(IF($C$14:$C$45=$B83,IF($H$14:$H$45=C$50,($I$14:$I$45),0)))</f>
        <v>0</v>
      </c>
      <c r="D83" s="56">
        <f t="array" aca="1" ref="D83" ca="1">SUM(IF($C$14:$C$45=$B83,IF($H$14:$H$45=D$50,($I$14:$I$45),0)))</f>
        <v>0</v>
      </c>
      <c r="E83" s="56">
        <f t="array" aca="1" ref="E83" ca="1">SUM(IF($C$14:$C$45=$B83,IF($H$14:$H$45=E$50,($I$14:$I$45),0)))</f>
        <v>0</v>
      </c>
      <c r="F83" s="56">
        <f t="array" aca="1" ref="F83" ca="1">SUM(IF($C$14:$C$45=$B83,IF($H$14:$H$45=F$50,($I$14:$I$45),0)))</f>
        <v>0</v>
      </c>
      <c r="G83" s="56">
        <f t="array" aca="1" ref="G83" ca="1">SUM(IF($C$14:$C$45=$B83,IF($H$14:$H$45=G$50,($I$14:$I$45),0)))</f>
        <v>0</v>
      </c>
      <c r="H83" s="56">
        <f t="array" aca="1" ref="H83" ca="1">SUM(IF($C$14:$C$45=$B83,IF($H$14:$H$45=H$50,($I$14:$I$45),0)))</f>
        <v>0</v>
      </c>
      <c r="I83" s="56">
        <f t="array" aca="1" ref="I83" ca="1">SUM(IF($C$14:$C$45=$B83,IF($H$14:$H$45=I$50,($I$14:$I$45),0)))</f>
        <v>0</v>
      </c>
      <c r="J83" s="56">
        <f t="array" aca="1" ref="J83" ca="1">SUM(IF($C$14:$C$45=$B83,IF($H$14:$H$45=J$50,($I$14:$I$45),0)))</f>
        <v>0</v>
      </c>
      <c r="K83" s="56">
        <f t="array" aca="1" ref="K83" ca="1">SUM(IF($C$14:$C$45=$B83,IF($H$14:$H$45=K$50,($I$14:$I$45),0)))</f>
        <v>0</v>
      </c>
      <c r="L83" s="57">
        <f t="shared" ca="1" si="2"/>
        <v>0</v>
      </c>
    </row>
    <row r="84" spans="1:12" ht="30" customHeight="1" x14ac:dyDescent="0.2">
      <c r="B84" s="55" t="str">
        <f t="array" ref="B84">IFERROR(INDEX($C$14:$C$45,MATCH(0,COUNTIF($B$51:$B83,$C$14:$C$45),0)),"")</f>
        <v/>
      </c>
      <c r="C84" s="56">
        <f t="array" aca="1" ref="C84" ca="1">SUM(IF($C$14:$C$45=$B84,IF($H$14:$H$45=C$50,($I$14:$I$45),0)))</f>
        <v>0</v>
      </c>
      <c r="D84" s="56">
        <f t="array" aca="1" ref="D84" ca="1">SUM(IF($C$14:$C$45=$B84,IF($H$14:$H$45=D$50,($I$14:$I$45),0)))</f>
        <v>0</v>
      </c>
      <c r="E84" s="56">
        <f t="array" aca="1" ref="E84" ca="1">SUM(IF($C$14:$C$45=$B84,IF($H$14:$H$45=E$50,($I$14:$I$45),0)))</f>
        <v>0</v>
      </c>
      <c r="F84" s="56">
        <f t="array" aca="1" ref="F84" ca="1">SUM(IF($C$14:$C$45=$B84,IF($H$14:$H$45=F$50,($I$14:$I$45),0)))</f>
        <v>0</v>
      </c>
      <c r="G84" s="56">
        <f t="array" aca="1" ref="G84" ca="1">SUM(IF($C$14:$C$45=$B84,IF($H$14:$H$45=G$50,($I$14:$I$45),0)))</f>
        <v>0</v>
      </c>
      <c r="H84" s="56">
        <f t="array" aca="1" ref="H84" ca="1">SUM(IF($C$14:$C$45=$B84,IF($H$14:$H$45=H$50,($I$14:$I$45),0)))</f>
        <v>0</v>
      </c>
      <c r="I84" s="56">
        <f t="array" aca="1" ref="I84" ca="1">SUM(IF($C$14:$C$45=$B84,IF($H$14:$H$45=I$50,($I$14:$I$45),0)))</f>
        <v>0</v>
      </c>
      <c r="J84" s="56">
        <f t="array" aca="1" ref="J84" ca="1">SUM(IF($C$14:$C$45=$B84,IF($H$14:$H$45=J$50,($I$14:$I$45),0)))</f>
        <v>0</v>
      </c>
      <c r="K84" s="56">
        <f t="array" aca="1" ref="K84" ca="1">SUM(IF($C$14:$C$45=$B84,IF($H$14:$H$45=K$50,($I$14:$I$45),0)))</f>
        <v>0</v>
      </c>
      <c r="L84" s="57">
        <f t="shared" ca="1" si="2"/>
        <v>0</v>
      </c>
    </row>
    <row r="85" spans="1:12" ht="30" customHeight="1" x14ac:dyDescent="0.2">
      <c r="B85" s="55" t="str">
        <f t="array" ref="B85">IFERROR(INDEX($C$14:$C$45,MATCH(0,COUNTIF($B$51:$B84,$C$14:$C$45),0)),"")</f>
        <v/>
      </c>
      <c r="C85" s="56">
        <f t="array" aca="1" ref="C85" ca="1">SUM(IF($C$14:$C$45=$B85,IF($H$14:$H$45=C$50,($I$14:$I$45),0)))</f>
        <v>0</v>
      </c>
      <c r="D85" s="56">
        <f t="array" aca="1" ref="D85" ca="1">SUM(IF($C$14:$C$45=$B85,IF($H$14:$H$45=D$50,($I$14:$I$45),0)))</f>
        <v>0</v>
      </c>
      <c r="E85" s="56">
        <f t="array" aca="1" ref="E85" ca="1">SUM(IF($C$14:$C$45=$B85,IF($H$14:$H$45=E$50,($I$14:$I$45),0)))</f>
        <v>0</v>
      </c>
      <c r="F85" s="56">
        <f t="array" aca="1" ref="F85" ca="1">SUM(IF($C$14:$C$45=$B85,IF($H$14:$H$45=F$50,($I$14:$I$45),0)))</f>
        <v>0</v>
      </c>
      <c r="G85" s="56">
        <f t="array" aca="1" ref="G85" ca="1">SUM(IF($C$14:$C$45=$B85,IF($H$14:$H$45=G$50,($I$14:$I$45),0)))</f>
        <v>0</v>
      </c>
      <c r="H85" s="56">
        <f t="array" aca="1" ref="H85" ca="1">SUM(IF($C$14:$C$45=$B85,IF($H$14:$H$45=H$50,($I$14:$I$45),0)))</f>
        <v>0</v>
      </c>
      <c r="I85" s="56">
        <f t="array" aca="1" ref="I85" ca="1">SUM(IF($C$14:$C$45=$B85,IF($H$14:$H$45=I$50,($I$14:$I$45),0)))</f>
        <v>0</v>
      </c>
      <c r="J85" s="56">
        <f t="array" aca="1" ref="J85" ca="1">SUM(IF($C$14:$C$45=$B85,IF($H$14:$H$45=J$50,($I$14:$I$45),0)))</f>
        <v>0</v>
      </c>
      <c r="K85" s="56">
        <f t="array" aca="1" ref="K85" ca="1">SUM(IF($C$14:$C$45=$B85,IF($H$14:$H$45=K$50,($I$14:$I$45),0)))</f>
        <v>0</v>
      </c>
      <c r="L85" s="57">
        <f t="shared" ca="1" si="2"/>
        <v>0</v>
      </c>
    </row>
    <row r="86" spans="1:12" ht="30" customHeight="1" x14ac:dyDescent="0.2">
      <c r="B86" s="55" t="str">
        <f t="array" ref="B86">IFERROR(INDEX($C$14:$C$45,MATCH(0,COUNTIF($B$51:$B85,$C$14:$C$45),0)),"")</f>
        <v/>
      </c>
      <c r="C86" s="56">
        <f t="array" aca="1" ref="C86" ca="1">SUM(IF($C$14:$C$45=$B86,IF($H$14:$H$45=C$50,($I$14:$I$45),0)))</f>
        <v>0</v>
      </c>
      <c r="D86" s="56">
        <f t="array" aca="1" ref="D86" ca="1">SUM(IF($C$14:$C$45=$B86,IF($H$14:$H$45=D$50,($I$14:$I$45),0)))</f>
        <v>0</v>
      </c>
      <c r="E86" s="56">
        <f t="array" aca="1" ref="E86" ca="1">SUM(IF($C$14:$C$45=$B86,IF($H$14:$H$45=E$50,($I$14:$I$45),0)))</f>
        <v>0</v>
      </c>
      <c r="F86" s="56">
        <f t="array" aca="1" ref="F86" ca="1">SUM(IF($C$14:$C$45=$B86,IF($H$14:$H$45=F$50,($I$14:$I$45),0)))</f>
        <v>0</v>
      </c>
      <c r="G86" s="56">
        <f t="array" aca="1" ref="G86" ca="1">SUM(IF($C$14:$C$45=$B86,IF($H$14:$H$45=G$50,($I$14:$I$45),0)))</f>
        <v>0</v>
      </c>
      <c r="H86" s="56">
        <f t="array" aca="1" ref="H86" ca="1">SUM(IF($C$14:$C$45=$B86,IF($H$14:$H$45=H$50,($I$14:$I$45),0)))</f>
        <v>0</v>
      </c>
      <c r="I86" s="56">
        <f t="array" aca="1" ref="I86" ca="1">SUM(IF($C$14:$C$45=$B86,IF($H$14:$H$45=I$50,($I$14:$I$45),0)))</f>
        <v>0</v>
      </c>
      <c r="J86" s="56">
        <f t="array" aca="1" ref="J86" ca="1">SUM(IF($C$14:$C$45=$B86,IF($H$14:$H$45=J$50,($I$14:$I$45),0)))</f>
        <v>0</v>
      </c>
      <c r="K86" s="56">
        <f t="array" aca="1" ref="K86" ca="1">SUM(IF($C$14:$C$45=$B86,IF($H$14:$H$45=K$50,($I$14:$I$45),0)))</f>
        <v>0</v>
      </c>
      <c r="L86" s="57">
        <f t="shared" ca="1" si="2"/>
        <v>0</v>
      </c>
    </row>
    <row r="87" spans="1:12" ht="30" customHeight="1" x14ac:dyDescent="0.2">
      <c r="B87" s="55" t="str">
        <f t="array" ref="B87">IFERROR(INDEX($C$14:$C$45,MATCH(0,COUNTIF($B$51:$B86,$C$14:$C$45),0)),"")</f>
        <v/>
      </c>
      <c r="C87" s="56">
        <f t="array" aca="1" ref="C87" ca="1">SUM(IF($C$14:$C$45=$B87,IF($H$14:$H$45=C$50,($I$14:$I$45),0)))</f>
        <v>0</v>
      </c>
      <c r="D87" s="56">
        <f t="array" aca="1" ref="D87" ca="1">SUM(IF($C$14:$C$45=$B87,IF($H$14:$H$45=D$50,($I$14:$I$45),0)))</f>
        <v>0</v>
      </c>
      <c r="E87" s="56">
        <f t="array" aca="1" ref="E87" ca="1">SUM(IF($C$14:$C$45=$B87,IF($H$14:$H$45=E$50,($I$14:$I$45),0)))</f>
        <v>0</v>
      </c>
      <c r="F87" s="56">
        <f t="array" aca="1" ref="F87" ca="1">SUM(IF($C$14:$C$45=$B87,IF($H$14:$H$45=F$50,($I$14:$I$45),0)))</f>
        <v>0</v>
      </c>
      <c r="G87" s="56">
        <f t="array" aca="1" ref="G87" ca="1">SUM(IF($C$14:$C$45=$B87,IF($H$14:$H$45=G$50,($I$14:$I$45),0)))</f>
        <v>0</v>
      </c>
      <c r="H87" s="56">
        <f t="array" aca="1" ref="H87" ca="1">SUM(IF($C$14:$C$45=$B87,IF($H$14:$H$45=H$50,($I$14:$I$45),0)))</f>
        <v>0</v>
      </c>
      <c r="I87" s="56">
        <f t="array" aca="1" ref="I87" ca="1">SUM(IF($C$14:$C$45=$B87,IF($H$14:$H$45=I$50,($I$14:$I$45),0)))</f>
        <v>0</v>
      </c>
      <c r="J87" s="56">
        <f t="array" aca="1" ref="J87" ca="1">SUM(IF($C$14:$C$45=$B87,IF($H$14:$H$45=J$50,($I$14:$I$45),0)))</f>
        <v>0</v>
      </c>
      <c r="K87" s="56">
        <f t="array" aca="1" ref="K87" ca="1">SUM(IF($C$14:$C$45=$B87,IF($H$14:$H$45=K$50,($I$14:$I$45),0)))</f>
        <v>0</v>
      </c>
      <c r="L87" s="57">
        <f t="shared" ca="1" si="2"/>
        <v>0</v>
      </c>
    </row>
    <row r="88" spans="1:12" ht="30" customHeight="1" x14ac:dyDescent="0.2">
      <c r="B88" s="55" t="str">
        <f t="array" ref="B88">IFERROR(INDEX($C$14:$C$45,MATCH(0,COUNTIF($B$51:$B87,$C$14:$C$45),0)),"")</f>
        <v/>
      </c>
      <c r="C88" s="56">
        <f t="array" aca="1" ref="C88" ca="1">SUM(IF($C$14:$C$45=$B88,IF($H$14:$H$45=C$50,($I$14:$I$45),0)))</f>
        <v>0</v>
      </c>
      <c r="D88" s="56">
        <f t="array" aca="1" ref="D88" ca="1">SUM(IF($C$14:$C$45=$B88,IF($H$14:$H$45=D$50,($I$14:$I$45),0)))</f>
        <v>0</v>
      </c>
      <c r="E88" s="56">
        <f t="array" aca="1" ref="E88" ca="1">SUM(IF($C$14:$C$45=$B88,IF($H$14:$H$45=E$50,($I$14:$I$45),0)))</f>
        <v>0</v>
      </c>
      <c r="F88" s="56">
        <f t="array" aca="1" ref="F88" ca="1">SUM(IF($C$14:$C$45=$B88,IF($H$14:$H$45=F$50,($I$14:$I$45),0)))</f>
        <v>0</v>
      </c>
      <c r="G88" s="56">
        <f t="array" aca="1" ref="G88" ca="1">SUM(IF($C$14:$C$45=$B88,IF($H$14:$H$45=G$50,($I$14:$I$45),0)))</f>
        <v>0</v>
      </c>
      <c r="H88" s="56">
        <f t="array" aca="1" ref="H88" ca="1">SUM(IF($C$14:$C$45=$B88,IF($H$14:$H$45=H$50,($I$14:$I$45),0)))</f>
        <v>0</v>
      </c>
      <c r="I88" s="56">
        <f t="array" aca="1" ref="I88" ca="1">SUM(IF($C$14:$C$45=$B88,IF($H$14:$H$45=I$50,($I$14:$I$45),0)))</f>
        <v>0</v>
      </c>
      <c r="J88" s="56">
        <f t="array" aca="1" ref="J88" ca="1">SUM(IF($C$14:$C$45=$B88,IF($H$14:$H$45=J$50,($I$14:$I$45),0)))</f>
        <v>0</v>
      </c>
      <c r="K88" s="56">
        <f t="array" aca="1" ref="K88" ca="1">SUM(IF($C$14:$C$45=$B88,IF($H$14:$H$45=K$50,($I$14:$I$45),0)))</f>
        <v>0</v>
      </c>
      <c r="L88" s="57">
        <f t="shared" ca="1" si="2"/>
        <v>0</v>
      </c>
    </row>
    <row r="89" spans="1:12" ht="30" customHeight="1" x14ac:dyDescent="0.2">
      <c r="B89" s="55" t="str">
        <f t="array" ref="B89">IFERROR(INDEX($C$14:$C$45,MATCH(0,COUNTIF($B$51:$B88,$C$14:$C$45),0)),"")</f>
        <v/>
      </c>
      <c r="C89" s="56">
        <f t="array" aca="1" ref="C89" ca="1">SUM(IF($C$14:$C$45=$B89,IF($H$14:$H$45=C$50,($I$14:$I$45),0)))</f>
        <v>0</v>
      </c>
      <c r="D89" s="56">
        <f t="array" aca="1" ref="D89" ca="1">SUM(IF($C$14:$C$45=$B89,IF($H$14:$H$45=D$50,($I$14:$I$45),0)))</f>
        <v>0</v>
      </c>
      <c r="E89" s="56">
        <f t="array" aca="1" ref="E89" ca="1">SUM(IF($C$14:$C$45=$B89,IF($H$14:$H$45=E$50,($I$14:$I$45),0)))</f>
        <v>0</v>
      </c>
      <c r="F89" s="56">
        <f t="array" aca="1" ref="F89" ca="1">SUM(IF($C$14:$C$45=$B89,IF($H$14:$H$45=F$50,($I$14:$I$45),0)))</f>
        <v>0</v>
      </c>
      <c r="G89" s="56">
        <f t="array" aca="1" ref="G89" ca="1">SUM(IF($C$14:$C$45=$B89,IF($H$14:$H$45=G$50,($I$14:$I$45),0)))</f>
        <v>0</v>
      </c>
      <c r="H89" s="56">
        <f t="array" aca="1" ref="H89" ca="1">SUM(IF($C$14:$C$45=$B89,IF($H$14:$H$45=H$50,($I$14:$I$45),0)))</f>
        <v>0</v>
      </c>
      <c r="I89" s="56">
        <f t="array" aca="1" ref="I89" ca="1">SUM(IF($C$14:$C$45=$B89,IF($H$14:$H$45=I$50,($I$14:$I$45),0)))</f>
        <v>0</v>
      </c>
      <c r="J89" s="56">
        <f t="array" aca="1" ref="J89" ca="1">SUM(IF($C$14:$C$45=$B89,IF($H$14:$H$45=J$50,($I$14:$I$45),0)))</f>
        <v>0</v>
      </c>
      <c r="K89" s="56">
        <f t="array" aca="1" ref="K89" ca="1">SUM(IF($C$14:$C$45=$B89,IF($H$14:$H$45=K$50,($I$14:$I$45),0)))</f>
        <v>0</v>
      </c>
      <c r="L89" s="57">
        <f t="shared" ca="1" si="2"/>
        <v>0</v>
      </c>
    </row>
    <row r="90" spans="1:12" ht="30" customHeight="1" x14ac:dyDescent="0.2">
      <c r="B90" s="55" t="str">
        <f t="array" ref="B90">IFERROR(INDEX($C$14:$C$45,MATCH(0,COUNTIF($B$51:$B89,$C$14:$C$45),0)),"")</f>
        <v/>
      </c>
      <c r="C90" s="56">
        <f t="array" aca="1" ref="C90" ca="1">SUM(IF($C$14:$C$45=$B90,IF($H$14:$H$45=C$50,($I$14:$I$45),0)))</f>
        <v>0</v>
      </c>
      <c r="D90" s="56">
        <f t="array" aca="1" ref="D90" ca="1">SUM(IF($C$14:$C$45=$B90,IF($H$14:$H$45=D$50,($I$14:$I$45),0)))</f>
        <v>0</v>
      </c>
      <c r="E90" s="56">
        <f t="array" aca="1" ref="E90" ca="1">SUM(IF($C$14:$C$45=$B90,IF($H$14:$H$45=E$50,($I$14:$I$45),0)))</f>
        <v>0</v>
      </c>
      <c r="F90" s="56">
        <f t="array" aca="1" ref="F90" ca="1">SUM(IF($C$14:$C$45=$B90,IF($H$14:$H$45=F$50,($I$14:$I$45),0)))</f>
        <v>0</v>
      </c>
      <c r="G90" s="56">
        <f t="array" aca="1" ref="G90" ca="1">SUM(IF($C$14:$C$45=$B90,IF($H$14:$H$45=G$50,($I$14:$I$45),0)))</f>
        <v>0</v>
      </c>
      <c r="H90" s="56">
        <f t="array" aca="1" ref="H90" ca="1">SUM(IF($C$14:$C$45=$B90,IF($H$14:$H$45=H$50,($I$14:$I$45),0)))</f>
        <v>0</v>
      </c>
      <c r="I90" s="56">
        <f t="array" aca="1" ref="I90" ca="1">SUM(IF($C$14:$C$45=$B90,IF($H$14:$H$45=I$50,($I$14:$I$45),0)))</f>
        <v>0</v>
      </c>
      <c r="J90" s="56">
        <f t="array" aca="1" ref="J90" ca="1">SUM(IF($C$14:$C$45=$B90,IF($H$14:$H$45=J$50,($I$14:$I$45),0)))</f>
        <v>0</v>
      </c>
      <c r="K90" s="56">
        <f t="array" aca="1" ref="K90" ca="1">SUM(IF($C$14:$C$45=$B90,IF($H$14:$H$45=K$50,($I$14:$I$45),0)))</f>
        <v>0</v>
      </c>
      <c r="L90" s="57">
        <f t="shared" ca="1" si="2"/>
        <v>0</v>
      </c>
    </row>
    <row r="91" spans="1:12" ht="30" customHeight="1" x14ac:dyDescent="0.2">
      <c r="B91" s="55" t="str">
        <f t="array" ref="B91">IFERROR(INDEX($C$14:$C$45,MATCH(0,COUNTIF($B$51:$B90,$C$14:$C$45),0)),"")</f>
        <v/>
      </c>
      <c r="C91" s="56">
        <f t="array" aca="1" ref="C91" ca="1">SUM(IF($C$14:$C$45=$B91,IF($H$14:$H$45=C$50,($I$14:$I$45),0)))</f>
        <v>0</v>
      </c>
      <c r="D91" s="56">
        <f t="array" aca="1" ref="D91" ca="1">SUM(IF($C$14:$C$45=$B91,IF($H$14:$H$45=D$50,($I$14:$I$45),0)))</f>
        <v>0</v>
      </c>
      <c r="E91" s="56">
        <f t="array" aca="1" ref="E91" ca="1">SUM(IF($C$14:$C$45=$B91,IF($H$14:$H$45=E$50,($I$14:$I$45),0)))</f>
        <v>0</v>
      </c>
      <c r="F91" s="56">
        <f t="array" aca="1" ref="F91" ca="1">SUM(IF($C$14:$C$45=$B91,IF($H$14:$H$45=F$50,($I$14:$I$45),0)))</f>
        <v>0</v>
      </c>
      <c r="G91" s="56">
        <f t="array" aca="1" ref="G91" ca="1">SUM(IF($C$14:$C$45=$B91,IF($H$14:$H$45=G$50,($I$14:$I$45),0)))</f>
        <v>0</v>
      </c>
      <c r="H91" s="56">
        <f t="array" aca="1" ref="H91" ca="1">SUM(IF($C$14:$C$45=$B91,IF($H$14:$H$45=H$50,($I$14:$I$45),0)))</f>
        <v>0</v>
      </c>
      <c r="I91" s="56">
        <f t="array" aca="1" ref="I91" ca="1">SUM(IF($C$14:$C$45=$B91,IF($H$14:$H$45=I$50,($I$14:$I$45),0)))</f>
        <v>0</v>
      </c>
      <c r="J91" s="56">
        <f t="array" aca="1" ref="J91" ca="1">SUM(IF($C$14:$C$45=$B91,IF($H$14:$H$45=J$50,($I$14:$I$45),0)))</f>
        <v>0</v>
      </c>
      <c r="K91" s="56">
        <f t="array" aca="1" ref="K91" ca="1">SUM(IF($C$14:$C$45=$B91,IF($H$14:$H$45=K$50,($I$14:$I$45),0)))</f>
        <v>0</v>
      </c>
      <c r="L91" s="57">
        <f t="shared" ca="1" si="2"/>
        <v>0</v>
      </c>
    </row>
    <row r="92" spans="1:12" ht="30" customHeight="1" x14ac:dyDescent="0.2">
      <c r="B92" s="55" t="str">
        <f t="array" ref="B92">IFERROR(INDEX($C$14:$C$45,MATCH(0,COUNTIF($B$51:$B91,$C$14:$C$45),0)),"")</f>
        <v/>
      </c>
      <c r="C92" s="56">
        <f t="array" aca="1" ref="C92" ca="1">SUM(IF($C$14:$C$45=$B92,IF($H$14:$H$45=C$50,($I$14:$I$45),0)))</f>
        <v>0</v>
      </c>
      <c r="D92" s="56">
        <f t="array" aca="1" ref="D92" ca="1">SUM(IF($C$14:$C$45=$B92,IF($H$14:$H$45=D$50,($I$14:$I$45),0)))</f>
        <v>0</v>
      </c>
      <c r="E92" s="56">
        <f t="array" aca="1" ref="E92" ca="1">SUM(IF($C$14:$C$45=$B92,IF($H$14:$H$45=E$50,($I$14:$I$45),0)))</f>
        <v>0</v>
      </c>
      <c r="F92" s="56">
        <f t="array" aca="1" ref="F92" ca="1">SUM(IF($C$14:$C$45=$B92,IF($H$14:$H$45=F$50,($I$14:$I$45),0)))</f>
        <v>0</v>
      </c>
      <c r="G92" s="56">
        <f t="array" aca="1" ref="G92" ca="1">SUM(IF($C$14:$C$45=$B92,IF($H$14:$H$45=G$50,($I$14:$I$45),0)))</f>
        <v>0</v>
      </c>
      <c r="H92" s="56">
        <f t="array" aca="1" ref="H92" ca="1">SUM(IF($C$14:$C$45=$B92,IF($H$14:$H$45=H$50,($I$14:$I$45),0)))</f>
        <v>0</v>
      </c>
      <c r="I92" s="56">
        <f t="array" aca="1" ref="I92" ca="1">SUM(IF($C$14:$C$45=$B92,IF($H$14:$H$45=I$50,($I$14:$I$45),0)))</f>
        <v>0</v>
      </c>
      <c r="J92" s="56">
        <f t="array" aca="1" ref="J92" ca="1">SUM(IF($C$14:$C$45=$B92,IF($H$14:$H$45=J$50,($I$14:$I$45),0)))</f>
        <v>0</v>
      </c>
      <c r="K92" s="56">
        <f t="array" aca="1" ref="K92" ca="1">SUM(IF($C$14:$C$45=$B92,IF($H$14:$H$45=K$50,($I$14:$I$45),0)))</f>
        <v>0</v>
      </c>
      <c r="L92" s="57">
        <f t="shared" ca="1" si="2"/>
        <v>0</v>
      </c>
    </row>
    <row r="93" spans="1:12" ht="30" customHeight="1" x14ac:dyDescent="0.2">
      <c r="B93" s="55" t="str">
        <f t="array" ref="B93">IFERROR(INDEX($C$14:$C$45,MATCH(0,COUNTIF($B$51:$B92,$C$14:$C$45),0)),"")</f>
        <v/>
      </c>
      <c r="C93" s="56">
        <f t="array" aca="1" ref="C93" ca="1">SUM(IF($C$14:$C$45=$B93,IF($H$14:$H$45=C$50,($I$14:$I$45),0)))</f>
        <v>0</v>
      </c>
      <c r="D93" s="56">
        <f t="array" aca="1" ref="D93" ca="1">SUM(IF($C$14:$C$45=$B93,IF($H$14:$H$45=D$50,($I$14:$I$45),0)))</f>
        <v>0</v>
      </c>
      <c r="E93" s="56">
        <f t="array" aca="1" ref="E93" ca="1">SUM(IF($C$14:$C$45=$B93,IF($H$14:$H$45=E$50,($I$14:$I$45),0)))</f>
        <v>0</v>
      </c>
      <c r="F93" s="56">
        <f t="array" aca="1" ref="F93" ca="1">SUM(IF($C$14:$C$45=$B93,IF($H$14:$H$45=F$50,($I$14:$I$45),0)))</f>
        <v>0</v>
      </c>
      <c r="G93" s="56">
        <f t="array" aca="1" ref="G93" ca="1">SUM(IF($C$14:$C$45=$B93,IF($H$14:$H$45=G$50,($I$14:$I$45),0)))</f>
        <v>0</v>
      </c>
      <c r="H93" s="56">
        <f t="array" aca="1" ref="H93" ca="1">SUM(IF($C$14:$C$45=$B93,IF($H$14:$H$45=H$50,($I$14:$I$45),0)))</f>
        <v>0</v>
      </c>
      <c r="I93" s="56">
        <f t="array" aca="1" ref="I93" ca="1">SUM(IF($C$14:$C$45=$B93,IF($H$14:$H$45=I$50,($I$14:$I$45),0)))</f>
        <v>0</v>
      </c>
      <c r="J93" s="56">
        <f t="array" aca="1" ref="J93" ca="1">SUM(IF($C$14:$C$45=$B93,IF($H$14:$H$45=J$50,($I$14:$I$45),0)))</f>
        <v>0</v>
      </c>
      <c r="K93" s="56">
        <f t="array" aca="1" ref="K93" ca="1">SUM(IF($C$14:$C$45=$B93,IF($H$14:$H$45=K$50,($I$14:$I$45),0)))</f>
        <v>0</v>
      </c>
      <c r="L93" s="57">
        <f t="shared" ca="1" si="2"/>
        <v>0</v>
      </c>
    </row>
    <row r="94" spans="1:12" ht="30" customHeight="1" x14ac:dyDescent="0.2">
      <c r="B94" s="55" t="str">
        <f t="array" ref="B94">IFERROR(INDEX($C$14:$C$45,MATCH(0,COUNTIF($B$51:$B93,$C$14:$C$45),0)),"")</f>
        <v/>
      </c>
      <c r="C94" s="56">
        <f t="array" aca="1" ref="C94" ca="1">SUM(IF($C$14:$C$45=$B94,IF($H$14:$H$45=C$50,($I$14:$I$45),0)))</f>
        <v>0</v>
      </c>
      <c r="D94" s="56">
        <f t="array" aca="1" ref="D94" ca="1">SUM(IF($C$14:$C$45=$B94,IF($H$14:$H$45=D$50,($I$14:$I$45),0)))</f>
        <v>0</v>
      </c>
      <c r="E94" s="56">
        <f t="array" aca="1" ref="E94" ca="1">SUM(IF($C$14:$C$45=$B94,IF($H$14:$H$45=E$50,($I$14:$I$45),0)))</f>
        <v>0</v>
      </c>
      <c r="F94" s="56">
        <f t="array" aca="1" ref="F94" ca="1">SUM(IF($C$14:$C$45=$B94,IF($H$14:$H$45=F$50,($I$14:$I$45),0)))</f>
        <v>0</v>
      </c>
      <c r="G94" s="56">
        <f t="array" aca="1" ref="G94" ca="1">SUM(IF($C$14:$C$45=$B94,IF($H$14:$H$45=G$50,($I$14:$I$45),0)))</f>
        <v>0</v>
      </c>
      <c r="H94" s="56">
        <f t="array" aca="1" ref="H94" ca="1">SUM(IF($C$14:$C$45=$B94,IF($H$14:$H$45=H$50,($I$14:$I$45),0)))</f>
        <v>0</v>
      </c>
      <c r="I94" s="56">
        <f t="array" aca="1" ref="I94" ca="1">SUM(IF($C$14:$C$45=$B94,IF($H$14:$H$45=I$50,($I$14:$I$45),0)))</f>
        <v>0</v>
      </c>
      <c r="J94" s="56">
        <f t="array" aca="1" ref="J94" ca="1">SUM(IF($C$14:$C$45=$B94,IF($H$14:$H$45=J$50,($I$14:$I$45),0)))</f>
        <v>0</v>
      </c>
      <c r="K94" s="56">
        <f t="array" aca="1" ref="K94" ca="1">SUM(IF($C$14:$C$45=$B94,IF($H$14:$H$45=K$50,($I$14:$I$45),0)))</f>
        <v>0</v>
      </c>
      <c r="L94" s="57">
        <f t="shared" ca="1" si="2"/>
        <v>0</v>
      </c>
    </row>
    <row r="95" spans="1:12" ht="30" customHeight="1" thickBot="1" x14ac:dyDescent="0.25">
      <c r="B95" s="128" t="s">
        <v>226</v>
      </c>
      <c r="C95" s="129">
        <f ca="1">SUM(C52:C94)</f>
        <v>0</v>
      </c>
      <c r="D95" s="129">
        <f t="shared" ref="D95:L95" ca="1" si="3">SUM(D52:D94)</f>
        <v>0</v>
      </c>
      <c r="E95" s="129">
        <f t="shared" ca="1" si="3"/>
        <v>0</v>
      </c>
      <c r="F95" s="129">
        <f t="shared" ca="1" si="3"/>
        <v>0</v>
      </c>
      <c r="G95" s="129">
        <f t="shared" ca="1" si="3"/>
        <v>0</v>
      </c>
      <c r="H95" s="129">
        <f t="shared" ca="1" si="3"/>
        <v>0</v>
      </c>
      <c r="I95" s="129">
        <f t="shared" ca="1" si="3"/>
        <v>0</v>
      </c>
      <c r="J95" s="129">
        <f t="shared" ca="1" si="3"/>
        <v>0</v>
      </c>
      <c r="K95" s="129">
        <f t="shared" ca="1" si="3"/>
        <v>0</v>
      </c>
      <c r="L95" s="130">
        <f t="shared" ca="1" si="3"/>
        <v>0</v>
      </c>
    </row>
    <row r="96" spans="1:12" x14ac:dyDescent="0.2">
      <c r="A96" s="3"/>
      <c r="B96" s="3"/>
      <c r="C96" s="3"/>
      <c r="D96" s="39"/>
      <c r="E96" s="4"/>
      <c r="F96" s="4"/>
      <c r="G96" s="4"/>
      <c r="H96" s="4"/>
      <c r="I96" s="4"/>
      <c r="J96" s="4"/>
    </row>
    <row r="97" spans="1:10" x14ac:dyDescent="0.2">
      <c r="A97" s="3"/>
      <c r="B97" s="3"/>
      <c r="C97" s="3"/>
      <c r="D97" s="4"/>
      <c r="E97" s="4"/>
      <c r="F97" s="4"/>
      <c r="G97" s="4"/>
      <c r="H97" s="4"/>
      <c r="I97" s="4"/>
      <c r="J97" s="4"/>
    </row>
    <row r="98" spans="1:10" ht="39" customHeight="1" x14ac:dyDescent="0.2">
      <c r="B98" s="6" t="str">
        <f ca="1">IF(language5="EN",INDIRECT(ADDRESS(MATCH(B99,terms_sk,0)+1,2,1,1,"Slovnik")),B99)</f>
        <v>Date:</v>
      </c>
      <c r="C98" s="149"/>
      <c r="D98" s="150"/>
      <c r="E98" s="48"/>
      <c r="F98" s="48"/>
      <c r="G98" s="48"/>
    </row>
    <row r="99" spans="1:10" x14ac:dyDescent="0.2">
      <c r="B99" s="33" t="s">
        <v>0</v>
      </c>
      <c r="C99" s="5"/>
      <c r="D99" s="5"/>
      <c r="E99" s="5"/>
      <c r="F99" s="5"/>
      <c r="G99" s="5"/>
    </row>
    <row r="100" spans="1:10" ht="36" customHeight="1" x14ac:dyDescent="0.2">
      <c r="B100" s="84" t="str">
        <f ca="1">IF(language5="EN",INDIRECT(ADDRESS(MATCH(B101,terms_sk,0)+1,2,1,1,"Slovnik")),B101)</f>
        <v>First and last name of the responsible person:</v>
      </c>
      <c r="C100" s="149"/>
      <c r="D100" s="150"/>
      <c r="E100" s="38"/>
      <c r="F100" s="38"/>
      <c r="G100" s="38"/>
      <c r="I100" s="5"/>
    </row>
    <row r="101" spans="1:10" x14ac:dyDescent="0.2">
      <c r="B101" s="33" t="s">
        <v>42</v>
      </c>
      <c r="C101" s="5"/>
      <c r="D101" s="5" t="s">
        <v>13</v>
      </c>
      <c r="E101" s="5"/>
      <c r="F101" s="5"/>
      <c r="G101" s="5"/>
    </row>
    <row r="102" spans="1:10" ht="36" customHeight="1" x14ac:dyDescent="0.2">
      <c r="B102" s="6" t="str">
        <f ca="1">IF(language5="EN",INDIRECT(ADDRESS(MATCH(A103,terms_sk,0)+1,2,1,1,"Slovnik")),A103)</f>
        <v>Job Position:</v>
      </c>
      <c r="C102" s="149"/>
      <c r="D102" s="150"/>
      <c r="E102" s="38"/>
      <c r="F102" s="38"/>
      <c r="G102" s="38"/>
      <c r="I102" s="5"/>
    </row>
    <row r="103" spans="1:10" x14ac:dyDescent="0.2">
      <c r="A103" s="33" t="s">
        <v>43</v>
      </c>
      <c r="B103" s="33"/>
      <c r="E103" s="7" t="s">
        <v>13</v>
      </c>
    </row>
  </sheetData>
  <sheetProtection sheet="1" objects="1" scenarios="1"/>
  <protectedRanges>
    <protectedRange sqref="A46:C46" name="Rozsah1_1"/>
  </protectedRanges>
  <dataValidations count="2">
    <dataValidation type="list" allowBlank="1" showInputMessage="1" showErrorMessage="1" sqref="G4:H4 I3">
      <formula1>"SK,EN"</formula1>
    </dataValidation>
    <dataValidation type="list" allowBlank="1" showInputMessage="1" showErrorMessage="1" sqref="H14:H45">
      <formula1>$C$50:$K$50</formula1>
    </dataValidation>
  </dataValidations>
  <pageMargins left="0.7" right="0.7" top="0.75" bottom="0.75" header="0.3" footer="0.3"/>
  <pageSetup paperSize="9" scale="44" fitToHeight="0" orientation="portrait"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3">
    <pageSetUpPr fitToPage="1"/>
  </sheetPr>
  <dimension ref="A1:AD102"/>
  <sheetViews>
    <sheetView showGridLines="0" showZeros="0" zoomScaleNormal="100" zoomScaleSheetLayoutView="100" workbookViewId="0">
      <selection activeCell="C6" sqref="C6"/>
    </sheetView>
  </sheetViews>
  <sheetFormatPr defaultColWidth="9.140625" defaultRowHeight="12.75" outlineLevelCol="1" x14ac:dyDescent="0.2"/>
  <cols>
    <col min="1" max="1" width="4" style="92" customWidth="1"/>
    <col min="2" max="2" width="29" style="92" customWidth="1"/>
    <col min="3" max="3" width="13.28515625" style="92" customWidth="1"/>
    <col min="4" max="4" width="13.5703125" style="92" customWidth="1"/>
    <col min="5" max="5" width="13.28515625" style="92" customWidth="1"/>
    <col min="6" max="6" width="16" style="92" customWidth="1"/>
    <col min="7" max="7" width="11.85546875" style="92" customWidth="1"/>
    <col min="8" max="8" width="11.28515625" style="92" customWidth="1"/>
    <col min="9" max="12" width="16.7109375" style="92" customWidth="1"/>
    <col min="13" max="13" width="31.28515625" style="92" customWidth="1"/>
    <col min="14" max="18" width="12.42578125" style="92" hidden="1" customWidth="1" outlineLevel="1"/>
    <col min="19" max="19" width="12.42578125" style="92" customWidth="1" collapsed="1"/>
    <col min="20" max="20" width="12" hidden="1" customWidth="1" outlineLevel="1"/>
    <col min="21" max="21" width="40" hidden="1" customWidth="1" outlineLevel="1"/>
    <col min="22" max="22" width="9.140625" style="92" collapsed="1"/>
    <col min="23" max="16384" width="9.140625" style="92"/>
  </cols>
  <sheetData>
    <row r="1" spans="1:30" ht="11.25" x14ac:dyDescent="0.2">
      <c r="T1" s="7"/>
      <c r="U1" s="7"/>
    </row>
    <row r="2" spans="1:30" ht="11.25" x14ac:dyDescent="0.2">
      <c r="T2" s="7"/>
      <c r="U2" s="7"/>
    </row>
    <row r="3" spans="1:30" ht="35.25" customHeight="1" x14ac:dyDescent="0.2">
      <c r="B3" s="93" t="str">
        <f ca="1">IF(language="EN",INDIRECT(ADDRESS(MATCH(A4,terms_sk,0)+1,2,1,1,"Slovnik")),A4)</f>
        <v>Sumarizačný hárok - Cestovné náklady a náhrady</v>
      </c>
      <c r="G3" s="94"/>
      <c r="K3" s="95" t="s">
        <v>113</v>
      </c>
      <c r="L3" s="141" t="s">
        <v>114</v>
      </c>
      <c r="T3" s="7"/>
      <c r="U3" s="7"/>
    </row>
    <row r="4" spans="1:30" ht="35.25" hidden="1" customHeight="1" x14ac:dyDescent="0.2">
      <c r="A4" s="93" t="s">
        <v>44</v>
      </c>
      <c r="B4" s="93"/>
      <c r="E4" s="96"/>
      <c r="F4" s="96"/>
      <c r="G4" s="94"/>
      <c r="T4" s="7"/>
      <c r="U4" s="7"/>
    </row>
    <row r="5" spans="1:30" ht="11.25" x14ac:dyDescent="0.2">
      <c r="A5" s="97"/>
      <c r="B5" s="97"/>
      <c r="P5" s="98"/>
      <c r="Q5" s="98"/>
      <c r="R5" s="98"/>
      <c r="S5" s="98"/>
      <c r="T5" s="7"/>
      <c r="U5" s="7"/>
    </row>
    <row r="6" spans="1:30" s="102" customFormat="1" ht="34.5" customHeight="1" x14ac:dyDescent="0.2">
      <c r="B6" s="99" t="str">
        <f ca="1">IF(language="EN",INDIRECT(ADDRESS(MATCH(A7,terms_sk,0)+1,2,1,1,"Slovnik")),A7)</f>
        <v>Kód projektu</v>
      </c>
      <c r="C6" s="137"/>
      <c r="D6" s="101"/>
      <c r="E6" s="94"/>
      <c r="F6" s="13" t="str">
        <f ca="1">IF(language="EN",INDIRECT(ADDRESS(MATCH(F7,terms_sk,0)+1,2,1,1,"Slovnik")),F7)</f>
        <v>Obdobie</v>
      </c>
      <c r="G6" s="146"/>
      <c r="H6" s="147"/>
      <c r="I6" s="94"/>
      <c r="J6" s="94"/>
      <c r="K6" s="94"/>
      <c r="L6" s="94"/>
      <c r="M6" s="93"/>
      <c r="N6" s="94"/>
      <c r="O6" s="94"/>
      <c r="P6" s="97"/>
      <c r="Q6" s="97"/>
      <c r="R6" s="97"/>
      <c r="S6" s="97"/>
      <c r="T6" s="183"/>
      <c r="U6" s="183"/>
    </row>
    <row r="7" spans="1:30" s="102" customFormat="1" ht="34.5" hidden="1" customHeight="1" x14ac:dyDescent="0.2">
      <c r="A7" s="100" t="s">
        <v>15</v>
      </c>
      <c r="B7" s="100"/>
      <c r="C7" s="100"/>
      <c r="D7" s="103"/>
      <c r="E7" s="101"/>
      <c r="F7" s="24" t="s">
        <v>240</v>
      </c>
      <c r="G7" s="24"/>
      <c r="H7" s="24"/>
      <c r="I7" s="94"/>
      <c r="J7" s="94"/>
      <c r="K7" s="94"/>
      <c r="L7" s="94"/>
      <c r="M7" s="93"/>
      <c r="N7" s="94"/>
      <c r="O7" s="94"/>
      <c r="P7" s="97"/>
      <c r="Q7" s="97"/>
      <c r="R7" s="97"/>
      <c r="S7" s="97"/>
      <c r="T7" s="184"/>
      <c r="U7" s="184"/>
    </row>
    <row r="8" spans="1:30" ht="9" customHeight="1" x14ac:dyDescent="0.2">
      <c r="F8" s="7"/>
      <c r="G8" s="7"/>
      <c r="H8" s="7"/>
      <c r="P8" s="98"/>
      <c r="Q8" s="98"/>
      <c r="R8" s="98"/>
      <c r="S8" s="98"/>
    </row>
    <row r="9" spans="1:30" s="102" customFormat="1" ht="34.5" customHeight="1" x14ac:dyDescent="0.2">
      <c r="B9" s="99" t="str">
        <f ca="1">IF(language="EN",INDIRECT(ADDRESS(MATCH(A10,terms_sk,0)+1,2,1,1,"Slovnik")),A10)</f>
        <v>Názov prijímateľa/partnera</v>
      </c>
      <c r="C9" s="138"/>
      <c r="D9" s="139"/>
      <c r="E9" s="139"/>
      <c r="F9" s="139"/>
      <c r="G9" s="139"/>
      <c r="H9" s="140"/>
      <c r="I9" s="94"/>
      <c r="J9" s="94"/>
      <c r="K9" s="94"/>
      <c r="L9" s="94"/>
      <c r="M9" s="107"/>
      <c r="N9" s="94"/>
      <c r="O9" s="94"/>
      <c r="P9" s="97"/>
      <c r="Q9" s="97"/>
      <c r="R9" s="97"/>
      <c r="S9" s="97"/>
      <c r="T9" s="9"/>
      <c r="U9" s="9"/>
    </row>
    <row r="10" spans="1:30" s="102" customFormat="1" ht="34.5" hidden="1" customHeight="1" x14ac:dyDescent="0.2">
      <c r="A10" s="108" t="s">
        <v>206</v>
      </c>
      <c r="B10" s="165"/>
      <c r="C10" s="105"/>
      <c r="D10" s="104"/>
      <c r="E10" s="105"/>
      <c r="F10" s="105"/>
      <c r="G10" s="105"/>
      <c r="H10" s="106"/>
      <c r="I10" s="94"/>
      <c r="J10" s="94"/>
      <c r="K10" s="94"/>
      <c r="L10" s="94"/>
      <c r="M10" s="107"/>
      <c r="N10" s="94"/>
      <c r="O10" s="94"/>
      <c r="P10" s="97"/>
      <c r="Q10" s="97"/>
      <c r="R10" s="97"/>
      <c r="S10" s="97"/>
      <c r="T10" s="9"/>
      <c r="U10" s="9"/>
    </row>
    <row r="11" spans="1:30" x14ac:dyDescent="0.2">
      <c r="A11" s="109"/>
      <c r="B11" s="109"/>
      <c r="H11" s="109"/>
      <c r="I11" s="109"/>
      <c r="J11" s="109"/>
      <c r="K11" s="109"/>
      <c r="L11" s="109"/>
      <c r="N11" s="109"/>
      <c r="O11" s="109"/>
      <c r="V11" s="110"/>
      <c r="W11" s="110"/>
      <c r="X11" s="110"/>
      <c r="Y11" s="110"/>
      <c r="Z11" s="110"/>
      <c r="AA11" s="110"/>
      <c r="AB11" s="110"/>
      <c r="AC11" s="110"/>
      <c r="AD11" s="110"/>
    </row>
    <row r="12" spans="1:30" ht="9.75" customHeight="1" thickBot="1" x14ac:dyDescent="0.25">
      <c r="A12" s="111"/>
      <c r="B12" s="111"/>
      <c r="C12" s="111"/>
      <c r="D12" s="111"/>
      <c r="E12" s="111"/>
      <c r="F12" s="111"/>
      <c r="G12" s="111"/>
      <c r="H12" s="111"/>
      <c r="I12" s="111"/>
      <c r="J12" s="111"/>
      <c r="K12" s="111"/>
      <c r="L12" s="111"/>
      <c r="N12" s="111"/>
      <c r="O12" s="111"/>
      <c r="P12" s="111"/>
      <c r="Q12" s="111"/>
      <c r="R12" s="111"/>
      <c r="S12" s="102"/>
    </row>
    <row r="13" spans="1:30" ht="75.75" hidden="1" customHeight="1" thickBot="1" x14ac:dyDescent="0.25">
      <c r="A13" s="112" t="s">
        <v>268</v>
      </c>
      <c r="B13" s="112" t="s">
        <v>182</v>
      </c>
      <c r="C13" s="112" t="s">
        <v>17</v>
      </c>
      <c r="D13" s="112" t="s">
        <v>115</v>
      </c>
      <c r="E13" s="112" t="s">
        <v>46</v>
      </c>
      <c r="F13" s="112" t="s">
        <v>219</v>
      </c>
      <c r="G13" s="112" t="s">
        <v>116</v>
      </c>
      <c r="H13" s="112" t="s">
        <v>47</v>
      </c>
      <c r="I13" s="112" t="s">
        <v>217</v>
      </c>
      <c r="J13" s="112" t="s">
        <v>215</v>
      </c>
      <c r="K13" s="112" t="s">
        <v>238</v>
      </c>
      <c r="L13" s="112" t="s">
        <v>3</v>
      </c>
      <c r="M13" s="112" t="s">
        <v>163</v>
      </c>
      <c r="N13" s="112" t="s">
        <v>221</v>
      </c>
      <c r="O13" s="112" t="s">
        <v>222</v>
      </c>
      <c r="P13" s="112" t="s">
        <v>147</v>
      </c>
      <c r="Q13" s="112" t="s">
        <v>151</v>
      </c>
      <c r="R13" s="112" t="s">
        <v>149</v>
      </c>
      <c r="S13" s="112" t="s">
        <v>210</v>
      </c>
      <c r="T13" s="20" t="s">
        <v>317</v>
      </c>
      <c r="U13" s="20" t="s">
        <v>318</v>
      </c>
    </row>
    <row r="14" spans="1:30" s="7" customFormat="1" ht="64.5" customHeight="1" x14ac:dyDescent="0.2">
      <c r="A14" s="20" t="str">
        <f t="shared" ref="A14:S14" ca="1" si="0">IF(language="EN",INDIRECT(ADDRESS(MATCH(A13,terms_sk,0)+1,2,1,1,"Slovnik")),A13)</f>
        <v>#</v>
      </c>
      <c r="B14" s="20" t="str">
        <f t="shared" ca="1" si="0"/>
        <v>Rozpočtová položka</v>
      </c>
      <c r="C14" s="20" t="str">
        <f t="shared" ca="1" si="0"/>
        <v>Aktivita</v>
      </c>
      <c r="D14" s="20" t="str">
        <f t="shared" ca="1" si="0"/>
        <v>Meno a priezvisko účastníka</v>
      </c>
      <c r="E14" s="20" t="str">
        <f t="shared" ca="1" si="0"/>
        <v>Typ cesty</v>
      </c>
      <c r="F14" s="20" t="str">
        <f t="shared" ca="1" si="0"/>
        <v>Vzdialenosť (len pre tuzemské cesty v rámci SR)</v>
      </c>
      <c r="G14" s="20" t="str">
        <f t="shared" ca="1" si="0"/>
        <v>Počet prenocovaní</v>
      </c>
      <c r="H14" s="20" t="str">
        <f t="shared" ca="1" si="0"/>
        <v>Miesto konania</v>
      </c>
      <c r="I14" s="20" t="str">
        <f t="shared" ca="1" si="0"/>
        <v>Počet dní bez prenocovania (tuzemská cesta v rámci SR)</v>
      </c>
      <c r="J14" s="20" t="str">
        <f t="shared" ca="1" si="0"/>
        <v>Počet dní, kedy cesta trvala viac ako 12 hodín bez prenocovania</v>
      </c>
      <c r="K14" s="20" t="str">
        <f t="shared" ca="1" si="0"/>
        <v>Prepravné náklady (okrem tuzemských ciest v rámci SR)</v>
      </c>
      <c r="L14" s="20" t="str">
        <f t="shared" ca="1" si="0"/>
        <v>Nárokovaná suma</v>
      </c>
      <c r="M14" s="20" t="str">
        <f t="shared" ca="1" si="0"/>
        <v>Účel cesty a zdôvodnenia</v>
      </c>
      <c r="N14" s="20" t="str">
        <f t="shared" ca="1" si="0"/>
        <v>Typ cesty (skratka)</v>
      </c>
      <c r="O14" s="20" t="str">
        <f t="shared" ca="1" si="0"/>
        <v>Miesto konania (skratka)</v>
      </c>
      <c r="P14" s="20" t="str">
        <f t="shared" ca="1" si="0"/>
        <v>Základná paušálna náhrada na deň</v>
      </c>
      <c r="Q14" s="20" t="str">
        <f t="shared" ca="1" si="0"/>
        <v>Redukcia pri domácej ceste</v>
      </c>
      <c r="R14" s="20" t="str">
        <f t="shared" ca="1" si="0"/>
        <v>Celková paušálna náhrada</v>
      </c>
      <c r="S14" s="20" t="str">
        <f t="shared" ca="1" si="0"/>
        <v>Kontrolný výpočet</v>
      </c>
      <c r="T14" s="20" t="s">
        <v>317</v>
      </c>
      <c r="U14" s="20" t="s">
        <v>318</v>
      </c>
    </row>
    <row r="15" spans="1:30" s="60" customFormat="1" ht="11.25" x14ac:dyDescent="0.2">
      <c r="A15" s="65">
        <f>ROW()-15</f>
        <v>0</v>
      </c>
      <c r="B15" s="164"/>
      <c r="C15" s="66"/>
      <c r="D15" s="89"/>
      <c r="E15" s="66"/>
      <c r="F15" s="66"/>
      <c r="G15" s="67"/>
      <c r="H15" s="66"/>
      <c r="I15" s="66"/>
      <c r="J15" s="66"/>
      <c r="K15" s="70"/>
      <c r="L15" s="70"/>
      <c r="M15" s="66"/>
      <c r="N15" s="90">
        <f t="shared" ref="N15" si="1">IF(E15="Tuzemská","D",IF(E15="Domestic","D",IF(E15="Foreign","F",IF(E15="Zahraničná","F",0))))</f>
        <v>0</v>
      </c>
      <c r="O15" s="90">
        <f>IF(ISBLANK(H15),0,IF(OR(H15="Slovak Republic",H15="Slovensko"),"SK","O"))</f>
        <v>0</v>
      </c>
      <c r="P15" s="90">
        <f t="shared" ref="P15" ca="1" si="2">IF(H15&lt;&gt;"",INDIRECT(ADDRESS(IF(language="EN",MATCH(H15,Countries,0)+1,MATCH(H15,Krajiny,0)+1),3,1,1,"Ciselniky")),0)</f>
        <v>0</v>
      </c>
      <c r="Q15" s="90">
        <f t="shared" ref="Q15" si="3">IF(N15="D",ROUND(P15*0.4,0),0)</f>
        <v>0</v>
      </c>
      <c r="R15" s="90">
        <f ca="1">IF(AND(N15="D",O15="SK"),ROUND((Q15*G15)+(I15*9),0)+ROUND(F15*0.1,0),IF(AND(N15="D",O15&lt;&gt;"SK"),ROUND((Q15*G15)+(Q15*J15*0.5)+K15,0)+K15,ROUND((P15*G15)+(P15*J15*0.5)+K15,0)))</f>
        <v>0</v>
      </c>
      <c r="S15" s="175">
        <f ca="1">IF(AND(N15="D",O15="SK"),ROUND((Q15*G15)+(I15*9),0)+ROUND(F15*0.1,0),IF(AND(N15="D",O15&lt;&gt;"SK"),ROUND((Q15*G15)+(Q15*J15*0.5)+K15,0)+K15,ROUND((P15*G15)+(P15*J15*0.5)+K15,0)))</f>
        <v>0</v>
      </c>
      <c r="T15" s="185"/>
      <c r="U15" s="185"/>
    </row>
    <row r="16" spans="1:30" s="60" customFormat="1" ht="11.25" x14ac:dyDescent="0.2">
      <c r="A16" s="65">
        <f>ROW()-15</f>
        <v>1</v>
      </c>
      <c r="B16" s="164"/>
      <c r="C16" s="66"/>
      <c r="D16" s="89"/>
      <c r="E16" s="66"/>
      <c r="F16" s="66"/>
      <c r="G16" s="67"/>
      <c r="H16" s="66"/>
      <c r="I16" s="66"/>
      <c r="J16" s="66"/>
      <c r="K16" s="70"/>
      <c r="L16" s="70"/>
      <c r="M16" s="66"/>
      <c r="N16" s="90">
        <f>IF(E16="Tuzemská","D",IF(E16="Domestic","D",IF(E16="Foreign","F",IF(E16="Zahraničná","F",0))))</f>
        <v>0</v>
      </c>
      <c r="O16" s="90">
        <f>IF(ISBLANK(H16),0,IF(OR(H16="Slovak Republic",H16="Slovensko"),"SK","O"))</f>
        <v>0</v>
      </c>
      <c r="P16" s="90">
        <f ca="1">IF(H16&lt;&gt;"",INDIRECT(ADDRESS(IF(language="EN",MATCH(H16,Countries,0)+1,MATCH(H16,Krajiny,0)+1),3,1,1,"Ciselniky")),0)</f>
        <v>0</v>
      </c>
      <c r="Q16" s="90">
        <f>IF(N16="D",ROUND(P16*0.4,0),0)</f>
        <v>0</v>
      </c>
      <c r="R16" s="90">
        <f ca="1">IF(AND(N16="D",O16="SK"),ROUND((Q16*G16)+(I16*9),0)+ROUND(F16*0.1,0),IF(AND(N16="D",O16&lt;&gt;"SK"),ROUND((Q16*G16)+(Q16*J16*0.5)+K16,0)+K16,ROUND((P16*G16)+(P16*J16*0.5)+K16,0)))</f>
        <v>0</v>
      </c>
      <c r="S16" s="175">
        <f ca="1">IF(AND(N16="D",O16="SK"),ROUND((Q16*G16)+(I16*9),0)+ROUND(F16*0.1,0),IF(AND(N16="D",O16&lt;&gt;"SK"),ROUND((Q16*G16)+(Q16*J16*0.5)+K16,0)+K16,ROUND((P16*G16)+(P16*J16*0.5)+K16,0)))</f>
        <v>0</v>
      </c>
      <c r="T16" s="185"/>
      <c r="U16" s="185"/>
    </row>
    <row r="17" spans="1:21" s="60" customFormat="1" ht="11.25" x14ac:dyDescent="0.2">
      <c r="A17" s="65">
        <f t="shared" ref="A17:A44" si="4">ROW()-15</f>
        <v>2</v>
      </c>
      <c r="B17" s="164"/>
      <c r="C17" s="66"/>
      <c r="D17" s="89"/>
      <c r="E17" s="66"/>
      <c r="F17" s="66"/>
      <c r="G17" s="67"/>
      <c r="H17" s="66"/>
      <c r="I17" s="66"/>
      <c r="J17" s="66"/>
      <c r="K17" s="70"/>
      <c r="L17" s="70"/>
      <c r="M17" s="66"/>
      <c r="N17" s="90">
        <f t="shared" ref="N17:N45" si="5">IF(E17="Tuzemská","D",IF(E17="Domestic","D",IF(E17="Foreign","F",IF(E17="Zahraničná","F",0))))</f>
        <v>0</v>
      </c>
      <c r="O17" s="90">
        <f t="shared" ref="O17:O45" si="6">IF(ISBLANK(H17),0,IF(OR(H17="Slovak Republic",H17="Slovensko"),"SK","O"))</f>
        <v>0</v>
      </c>
      <c r="P17" s="90">
        <f t="shared" ref="P17:P45" ca="1" si="7">IF(H17&lt;&gt;"",INDIRECT(ADDRESS(IF(language="EN",MATCH(H17,Countries,0)+1,MATCH(H17,Krajiny,0)+1),3,1,1,"Ciselniky")),0)</f>
        <v>0</v>
      </c>
      <c r="Q17" s="90">
        <f t="shared" ref="Q17:Q45" si="8">IF(N17="D",ROUND(P17*0.4,0),0)</f>
        <v>0</v>
      </c>
      <c r="R17" s="90">
        <f t="shared" ref="R17:R45" ca="1" si="9">IF(AND(N17="D",O17="SK"),ROUND((Q17*G17)+(I17*9),0)+ROUND(F17*0.1,0),IF(AND(N17="D",O17&lt;&gt;"SK"),ROUND((Q17*G17)+(Q17*J17*0.5)+K17,0)+K17,ROUND((P17*G17)+(P17*J17*0.5)+K17,0)))</f>
        <v>0</v>
      </c>
      <c r="S17" s="175">
        <f t="shared" ref="S17:S45" ca="1" si="10">IF(AND(N17="D",O17="SK"),ROUND((Q17*G17)+(I17*9),0)+ROUND(F17*0.1,0),IF(AND(N17="D",O17&lt;&gt;"SK"),ROUND((Q17*G17)+(Q17*J17*0.5)+K17,0)+K17,ROUND((P17*G17)+(P17*J17*0.5)+K17,0)))</f>
        <v>0</v>
      </c>
      <c r="T17" s="185"/>
      <c r="U17" s="185"/>
    </row>
    <row r="18" spans="1:21" s="60" customFormat="1" ht="11.25" x14ac:dyDescent="0.2">
      <c r="A18" s="65">
        <f t="shared" si="4"/>
        <v>3</v>
      </c>
      <c r="B18" s="144"/>
      <c r="C18" s="66"/>
      <c r="D18" s="68"/>
      <c r="E18" s="66"/>
      <c r="F18" s="66"/>
      <c r="G18" s="67"/>
      <c r="H18" s="66"/>
      <c r="I18" s="66"/>
      <c r="J18" s="66"/>
      <c r="K18" s="70"/>
      <c r="L18" s="70"/>
      <c r="M18" s="69"/>
      <c r="N18" s="90">
        <f t="shared" si="5"/>
        <v>0</v>
      </c>
      <c r="O18" s="90">
        <f t="shared" si="6"/>
        <v>0</v>
      </c>
      <c r="P18" s="90">
        <f t="shared" ca="1" si="7"/>
        <v>0</v>
      </c>
      <c r="Q18" s="90">
        <f t="shared" si="8"/>
        <v>0</v>
      </c>
      <c r="R18" s="90">
        <f t="shared" ca="1" si="9"/>
        <v>0</v>
      </c>
      <c r="S18" s="175">
        <f t="shared" ca="1" si="10"/>
        <v>0</v>
      </c>
      <c r="T18" s="185"/>
      <c r="U18" s="185"/>
    </row>
    <row r="19" spans="1:21" s="60" customFormat="1" ht="11.25" x14ac:dyDescent="0.2">
      <c r="A19" s="65">
        <f t="shared" si="4"/>
        <v>4</v>
      </c>
      <c r="B19" s="144"/>
      <c r="C19" s="66"/>
      <c r="D19" s="68"/>
      <c r="E19" s="66"/>
      <c r="F19" s="66"/>
      <c r="G19" s="67"/>
      <c r="H19" s="66"/>
      <c r="I19" s="66"/>
      <c r="J19" s="66"/>
      <c r="K19" s="70"/>
      <c r="L19" s="70"/>
      <c r="M19" s="69"/>
      <c r="N19" s="90">
        <f t="shared" si="5"/>
        <v>0</v>
      </c>
      <c r="O19" s="90">
        <f t="shared" si="6"/>
        <v>0</v>
      </c>
      <c r="P19" s="90">
        <f t="shared" ca="1" si="7"/>
        <v>0</v>
      </c>
      <c r="Q19" s="90">
        <f t="shared" si="8"/>
        <v>0</v>
      </c>
      <c r="R19" s="90">
        <f t="shared" ca="1" si="9"/>
        <v>0</v>
      </c>
      <c r="S19" s="175">
        <f t="shared" ca="1" si="10"/>
        <v>0</v>
      </c>
      <c r="T19" s="185"/>
      <c r="U19" s="185"/>
    </row>
    <row r="20" spans="1:21" s="60" customFormat="1" ht="11.25" x14ac:dyDescent="0.2">
      <c r="A20" s="65">
        <f t="shared" si="4"/>
        <v>5</v>
      </c>
      <c r="B20" s="144"/>
      <c r="C20" s="66"/>
      <c r="D20" s="68"/>
      <c r="E20" s="66"/>
      <c r="F20" s="66"/>
      <c r="G20" s="67"/>
      <c r="H20" s="66"/>
      <c r="I20" s="66"/>
      <c r="J20" s="66"/>
      <c r="K20" s="70"/>
      <c r="L20" s="70"/>
      <c r="M20" s="69"/>
      <c r="N20" s="90">
        <f t="shared" si="5"/>
        <v>0</v>
      </c>
      <c r="O20" s="90">
        <f t="shared" si="6"/>
        <v>0</v>
      </c>
      <c r="P20" s="90">
        <f t="shared" ca="1" si="7"/>
        <v>0</v>
      </c>
      <c r="Q20" s="90">
        <f t="shared" si="8"/>
        <v>0</v>
      </c>
      <c r="R20" s="90">
        <f t="shared" ca="1" si="9"/>
        <v>0</v>
      </c>
      <c r="S20" s="175">
        <f t="shared" ca="1" si="10"/>
        <v>0</v>
      </c>
      <c r="T20" s="185"/>
      <c r="U20" s="185"/>
    </row>
    <row r="21" spans="1:21" s="60" customFormat="1" ht="11.25" x14ac:dyDescent="0.2">
      <c r="A21" s="65">
        <f t="shared" si="4"/>
        <v>6</v>
      </c>
      <c r="B21" s="164"/>
      <c r="C21" s="66"/>
      <c r="D21" s="68"/>
      <c r="E21" s="66"/>
      <c r="F21" s="66"/>
      <c r="G21" s="67"/>
      <c r="H21" s="66"/>
      <c r="I21" s="66"/>
      <c r="J21" s="66"/>
      <c r="K21" s="70"/>
      <c r="L21" s="70"/>
      <c r="M21" s="69"/>
      <c r="N21" s="90">
        <f t="shared" si="5"/>
        <v>0</v>
      </c>
      <c r="O21" s="90">
        <f t="shared" si="6"/>
        <v>0</v>
      </c>
      <c r="P21" s="90">
        <f t="shared" ca="1" si="7"/>
        <v>0</v>
      </c>
      <c r="Q21" s="90">
        <f t="shared" si="8"/>
        <v>0</v>
      </c>
      <c r="R21" s="90">
        <f t="shared" ca="1" si="9"/>
        <v>0</v>
      </c>
      <c r="S21" s="175">
        <f t="shared" ca="1" si="10"/>
        <v>0</v>
      </c>
      <c r="T21" s="185"/>
      <c r="U21" s="185"/>
    </row>
    <row r="22" spans="1:21" s="60" customFormat="1" ht="11.25" x14ac:dyDescent="0.2">
      <c r="A22" s="65">
        <f>ROW()-15</f>
        <v>7</v>
      </c>
      <c r="B22" s="164"/>
      <c r="C22" s="66"/>
      <c r="D22" s="68"/>
      <c r="E22" s="66"/>
      <c r="F22" s="66"/>
      <c r="G22" s="67"/>
      <c r="H22" s="66"/>
      <c r="I22" s="66"/>
      <c r="J22" s="66"/>
      <c r="K22" s="70"/>
      <c r="L22" s="70"/>
      <c r="M22" s="69"/>
      <c r="N22" s="90">
        <f>IF(E22="Tuzemská","D",IF(E22="Domestic","D",IF(E22="Foreign","F",IF(E22="Zahraničná","F",0))))</f>
        <v>0</v>
      </c>
      <c r="O22" s="90">
        <f>IF(ISBLANK(H22),0,IF(OR(H22="Slovak Republic",H22="Slovensko"),"SK","O"))</f>
        <v>0</v>
      </c>
      <c r="P22" s="90">
        <f ca="1">IF(H22&lt;&gt;"",INDIRECT(ADDRESS(IF(language="EN",MATCH(H22,Countries,0)+1,MATCH(H22,Krajiny,0)+1),3,1,1,"Ciselniky")),0)</f>
        <v>0</v>
      </c>
      <c r="Q22" s="90">
        <f>IF(N22="D",ROUND(P22*0.4,0),0)</f>
        <v>0</v>
      </c>
      <c r="R22" s="90">
        <f ca="1">IF(AND(N22="D",O22="SK"),ROUND((Q22*G22)+(I22*9),0)+ROUND(F22*0.1,0),IF(AND(N22="D",O22&lt;&gt;"SK"),ROUND((Q22*G22)+(Q22*J22*0.5)+K22,0)+K22,ROUND((P22*G22)+(P22*J22*0.5)+K22,0)))</f>
        <v>0</v>
      </c>
      <c r="S22" s="175">
        <f ca="1">IF(AND(N22="D",O22="SK"),ROUND((Q22*G22)+(I22*9),0)+ROUND(F22*0.1,0),IF(AND(N22="D",O22&lt;&gt;"SK"),ROUND((Q22*G22)+(Q22*J22*0.5)+K22,0)+K22,ROUND((P22*G22)+(P22*J22*0.5)+K22,0)))</f>
        <v>0</v>
      </c>
      <c r="T22" s="185"/>
      <c r="U22" s="185"/>
    </row>
    <row r="23" spans="1:21" s="60" customFormat="1" ht="11.25" x14ac:dyDescent="0.2">
      <c r="A23" s="65">
        <f t="shared" si="4"/>
        <v>8</v>
      </c>
      <c r="B23" s="164"/>
      <c r="C23" s="144"/>
      <c r="D23" s="66"/>
      <c r="E23" s="68"/>
      <c r="F23" s="66"/>
      <c r="G23" s="67"/>
      <c r="H23" s="67"/>
      <c r="I23" s="66"/>
      <c r="J23" s="66"/>
      <c r="K23" s="70"/>
      <c r="L23" s="70"/>
      <c r="M23" s="70"/>
      <c r="N23" s="90">
        <f t="shared" si="5"/>
        <v>0</v>
      </c>
      <c r="O23" s="90">
        <f t="shared" si="6"/>
        <v>0</v>
      </c>
      <c r="P23" s="90">
        <f t="shared" ca="1" si="7"/>
        <v>0</v>
      </c>
      <c r="Q23" s="90">
        <f t="shared" si="8"/>
        <v>0</v>
      </c>
      <c r="R23" s="90">
        <f t="shared" ca="1" si="9"/>
        <v>0</v>
      </c>
      <c r="S23" s="175">
        <f t="shared" ca="1" si="10"/>
        <v>0</v>
      </c>
      <c r="T23" s="185"/>
      <c r="U23" s="185"/>
    </row>
    <row r="24" spans="1:21" s="60" customFormat="1" ht="11.25" x14ac:dyDescent="0.2">
      <c r="A24" s="65">
        <f t="shared" si="4"/>
        <v>9</v>
      </c>
      <c r="B24" s="164"/>
      <c r="C24" s="66"/>
      <c r="D24" s="68"/>
      <c r="E24" s="66"/>
      <c r="F24" s="66"/>
      <c r="G24" s="67"/>
      <c r="H24" s="66"/>
      <c r="I24" s="66"/>
      <c r="J24" s="66"/>
      <c r="K24" s="70"/>
      <c r="L24" s="70"/>
      <c r="M24" s="69"/>
      <c r="N24" s="90">
        <f t="shared" si="5"/>
        <v>0</v>
      </c>
      <c r="O24" s="90">
        <f t="shared" si="6"/>
        <v>0</v>
      </c>
      <c r="P24" s="90">
        <f t="shared" ca="1" si="7"/>
        <v>0</v>
      </c>
      <c r="Q24" s="90">
        <f t="shared" si="8"/>
        <v>0</v>
      </c>
      <c r="R24" s="90">
        <f t="shared" ca="1" si="9"/>
        <v>0</v>
      </c>
      <c r="S24" s="175">
        <f t="shared" ca="1" si="10"/>
        <v>0</v>
      </c>
      <c r="T24" s="185"/>
      <c r="U24" s="185"/>
    </row>
    <row r="25" spans="1:21" s="60" customFormat="1" ht="11.25" x14ac:dyDescent="0.2">
      <c r="A25" s="65">
        <f t="shared" si="4"/>
        <v>10</v>
      </c>
      <c r="B25" s="164"/>
      <c r="C25" s="66"/>
      <c r="D25" s="68"/>
      <c r="E25" s="66"/>
      <c r="F25" s="66"/>
      <c r="G25" s="67"/>
      <c r="H25" s="66"/>
      <c r="I25" s="66"/>
      <c r="J25" s="66"/>
      <c r="K25" s="70"/>
      <c r="L25" s="70"/>
      <c r="M25" s="69"/>
      <c r="N25" s="90">
        <f t="shared" si="5"/>
        <v>0</v>
      </c>
      <c r="O25" s="90">
        <f t="shared" si="6"/>
        <v>0</v>
      </c>
      <c r="P25" s="90">
        <f t="shared" ca="1" si="7"/>
        <v>0</v>
      </c>
      <c r="Q25" s="90">
        <f t="shared" si="8"/>
        <v>0</v>
      </c>
      <c r="R25" s="90">
        <f t="shared" ca="1" si="9"/>
        <v>0</v>
      </c>
      <c r="S25" s="175">
        <f t="shared" ca="1" si="10"/>
        <v>0</v>
      </c>
      <c r="T25" s="185"/>
      <c r="U25" s="185"/>
    </row>
    <row r="26" spans="1:21" s="60" customFormat="1" ht="11.25" x14ac:dyDescent="0.2">
      <c r="A26" s="65">
        <f t="shared" si="4"/>
        <v>11</v>
      </c>
      <c r="B26" s="164"/>
      <c r="C26" s="66"/>
      <c r="D26" s="68"/>
      <c r="E26" s="66"/>
      <c r="F26" s="66"/>
      <c r="G26" s="67"/>
      <c r="H26" s="66"/>
      <c r="I26" s="66"/>
      <c r="J26" s="66"/>
      <c r="K26" s="70"/>
      <c r="L26" s="70"/>
      <c r="M26" s="71"/>
      <c r="N26" s="90">
        <f t="shared" si="5"/>
        <v>0</v>
      </c>
      <c r="O26" s="90">
        <f t="shared" si="6"/>
        <v>0</v>
      </c>
      <c r="P26" s="90">
        <f t="shared" ca="1" si="7"/>
        <v>0</v>
      </c>
      <c r="Q26" s="90">
        <f t="shared" si="8"/>
        <v>0</v>
      </c>
      <c r="R26" s="90">
        <f t="shared" ca="1" si="9"/>
        <v>0</v>
      </c>
      <c r="S26" s="175">
        <f t="shared" ca="1" si="10"/>
        <v>0</v>
      </c>
      <c r="T26" s="185"/>
      <c r="U26" s="185"/>
    </row>
    <row r="27" spans="1:21" s="60" customFormat="1" ht="11.25" x14ac:dyDescent="0.2">
      <c r="A27" s="65">
        <f t="shared" si="4"/>
        <v>12</v>
      </c>
      <c r="B27" s="164"/>
      <c r="C27" s="66"/>
      <c r="D27" s="68"/>
      <c r="E27" s="66"/>
      <c r="F27" s="66"/>
      <c r="G27" s="67"/>
      <c r="H27" s="66"/>
      <c r="I27" s="66"/>
      <c r="J27" s="66"/>
      <c r="K27" s="70"/>
      <c r="L27" s="70"/>
      <c r="M27" s="71"/>
      <c r="N27" s="90">
        <f t="shared" si="5"/>
        <v>0</v>
      </c>
      <c r="O27" s="90">
        <f t="shared" si="6"/>
        <v>0</v>
      </c>
      <c r="P27" s="90">
        <f t="shared" ca="1" si="7"/>
        <v>0</v>
      </c>
      <c r="Q27" s="90">
        <f t="shared" si="8"/>
        <v>0</v>
      </c>
      <c r="R27" s="90">
        <f t="shared" ca="1" si="9"/>
        <v>0</v>
      </c>
      <c r="S27" s="175">
        <f t="shared" ca="1" si="10"/>
        <v>0</v>
      </c>
      <c r="T27" s="185"/>
      <c r="U27" s="185"/>
    </row>
    <row r="28" spans="1:21" s="60" customFormat="1" ht="11.25" x14ac:dyDescent="0.2">
      <c r="A28" s="65">
        <f t="shared" si="4"/>
        <v>13</v>
      </c>
      <c r="B28" s="164"/>
      <c r="C28" s="66"/>
      <c r="D28" s="68"/>
      <c r="E28" s="66"/>
      <c r="F28" s="66"/>
      <c r="G28" s="67"/>
      <c r="H28" s="66"/>
      <c r="I28" s="66"/>
      <c r="J28" s="66"/>
      <c r="K28" s="70"/>
      <c r="L28" s="70"/>
      <c r="M28" s="69"/>
      <c r="N28" s="90">
        <f t="shared" si="5"/>
        <v>0</v>
      </c>
      <c r="O28" s="90">
        <f t="shared" si="6"/>
        <v>0</v>
      </c>
      <c r="P28" s="90">
        <f t="shared" ca="1" si="7"/>
        <v>0</v>
      </c>
      <c r="Q28" s="90">
        <f t="shared" si="8"/>
        <v>0</v>
      </c>
      <c r="R28" s="90">
        <f t="shared" ca="1" si="9"/>
        <v>0</v>
      </c>
      <c r="S28" s="175">
        <f t="shared" ca="1" si="10"/>
        <v>0</v>
      </c>
      <c r="T28" s="185"/>
      <c r="U28" s="185"/>
    </row>
    <row r="29" spans="1:21" s="60" customFormat="1" ht="11.25" x14ac:dyDescent="0.2">
      <c r="A29" s="65">
        <f t="shared" si="4"/>
        <v>14</v>
      </c>
      <c r="B29" s="164"/>
      <c r="C29" s="66"/>
      <c r="D29" s="68"/>
      <c r="E29" s="66"/>
      <c r="F29" s="66"/>
      <c r="G29" s="67"/>
      <c r="H29" s="66"/>
      <c r="I29" s="66"/>
      <c r="J29" s="66"/>
      <c r="K29" s="70"/>
      <c r="L29" s="70"/>
      <c r="M29" s="71"/>
      <c r="N29" s="90">
        <f t="shared" si="5"/>
        <v>0</v>
      </c>
      <c r="O29" s="90">
        <f t="shared" si="6"/>
        <v>0</v>
      </c>
      <c r="P29" s="90">
        <f t="shared" ca="1" si="7"/>
        <v>0</v>
      </c>
      <c r="Q29" s="90">
        <f t="shared" si="8"/>
        <v>0</v>
      </c>
      <c r="R29" s="90">
        <f t="shared" ca="1" si="9"/>
        <v>0</v>
      </c>
      <c r="S29" s="175">
        <f t="shared" ca="1" si="10"/>
        <v>0</v>
      </c>
      <c r="T29" s="185"/>
      <c r="U29" s="185"/>
    </row>
    <row r="30" spans="1:21" s="60" customFormat="1" ht="11.25" x14ac:dyDescent="0.2">
      <c r="A30" s="65">
        <f t="shared" si="4"/>
        <v>15</v>
      </c>
      <c r="B30" s="164"/>
      <c r="C30" s="66"/>
      <c r="D30" s="68"/>
      <c r="E30" s="66"/>
      <c r="F30" s="66"/>
      <c r="G30" s="67"/>
      <c r="H30" s="66"/>
      <c r="I30" s="66"/>
      <c r="J30" s="66"/>
      <c r="K30" s="70"/>
      <c r="L30" s="70"/>
      <c r="M30" s="71"/>
      <c r="N30" s="90">
        <f t="shared" si="5"/>
        <v>0</v>
      </c>
      <c r="O30" s="90">
        <f t="shared" si="6"/>
        <v>0</v>
      </c>
      <c r="P30" s="90">
        <f t="shared" ca="1" si="7"/>
        <v>0</v>
      </c>
      <c r="Q30" s="90">
        <f t="shared" si="8"/>
        <v>0</v>
      </c>
      <c r="R30" s="90">
        <f t="shared" ca="1" si="9"/>
        <v>0</v>
      </c>
      <c r="S30" s="175">
        <f t="shared" ca="1" si="10"/>
        <v>0</v>
      </c>
      <c r="T30" s="185"/>
      <c r="U30" s="185"/>
    </row>
    <row r="31" spans="1:21" s="60" customFormat="1" ht="11.25" x14ac:dyDescent="0.2">
      <c r="A31" s="65">
        <f t="shared" si="4"/>
        <v>16</v>
      </c>
      <c r="B31" s="164"/>
      <c r="C31" s="66"/>
      <c r="D31" s="68"/>
      <c r="E31" s="66"/>
      <c r="F31" s="66"/>
      <c r="G31" s="67"/>
      <c r="H31" s="66"/>
      <c r="I31" s="66"/>
      <c r="J31" s="66"/>
      <c r="K31" s="70"/>
      <c r="L31" s="70"/>
      <c r="M31" s="71"/>
      <c r="N31" s="90">
        <f t="shared" si="5"/>
        <v>0</v>
      </c>
      <c r="O31" s="90">
        <f t="shared" si="6"/>
        <v>0</v>
      </c>
      <c r="P31" s="90">
        <f t="shared" ca="1" si="7"/>
        <v>0</v>
      </c>
      <c r="Q31" s="90">
        <f t="shared" si="8"/>
        <v>0</v>
      </c>
      <c r="R31" s="90">
        <f t="shared" ca="1" si="9"/>
        <v>0</v>
      </c>
      <c r="S31" s="175">
        <f t="shared" ca="1" si="10"/>
        <v>0</v>
      </c>
      <c r="T31" s="185"/>
      <c r="U31" s="185"/>
    </row>
    <row r="32" spans="1:21" s="60" customFormat="1" ht="11.25" x14ac:dyDescent="0.2">
      <c r="A32" s="65">
        <f t="shared" si="4"/>
        <v>17</v>
      </c>
      <c r="B32" s="164"/>
      <c r="C32" s="66"/>
      <c r="D32" s="68"/>
      <c r="E32" s="66"/>
      <c r="F32" s="66"/>
      <c r="G32" s="67"/>
      <c r="H32" s="66"/>
      <c r="I32" s="66"/>
      <c r="J32" s="66"/>
      <c r="K32" s="70"/>
      <c r="L32" s="70"/>
      <c r="M32" s="71"/>
      <c r="N32" s="90">
        <f t="shared" si="5"/>
        <v>0</v>
      </c>
      <c r="O32" s="90">
        <f t="shared" si="6"/>
        <v>0</v>
      </c>
      <c r="P32" s="90">
        <f t="shared" ca="1" si="7"/>
        <v>0</v>
      </c>
      <c r="Q32" s="90">
        <f t="shared" si="8"/>
        <v>0</v>
      </c>
      <c r="R32" s="90">
        <f t="shared" ca="1" si="9"/>
        <v>0</v>
      </c>
      <c r="S32" s="175">
        <f t="shared" ca="1" si="10"/>
        <v>0</v>
      </c>
      <c r="T32" s="185"/>
      <c r="U32" s="185"/>
    </row>
    <row r="33" spans="1:21" s="60" customFormat="1" ht="11.25" x14ac:dyDescent="0.2">
      <c r="A33" s="65">
        <f t="shared" si="4"/>
        <v>18</v>
      </c>
      <c r="B33" s="164"/>
      <c r="C33" s="66"/>
      <c r="D33" s="68"/>
      <c r="E33" s="66"/>
      <c r="F33" s="66"/>
      <c r="G33" s="67"/>
      <c r="H33" s="66"/>
      <c r="I33" s="66"/>
      <c r="J33" s="66"/>
      <c r="K33" s="70"/>
      <c r="L33" s="70"/>
      <c r="M33" s="71"/>
      <c r="N33" s="90">
        <f t="shared" si="5"/>
        <v>0</v>
      </c>
      <c r="O33" s="90">
        <f t="shared" si="6"/>
        <v>0</v>
      </c>
      <c r="P33" s="90">
        <f t="shared" ca="1" si="7"/>
        <v>0</v>
      </c>
      <c r="Q33" s="90">
        <f t="shared" si="8"/>
        <v>0</v>
      </c>
      <c r="R33" s="90">
        <f t="shared" ca="1" si="9"/>
        <v>0</v>
      </c>
      <c r="S33" s="175">
        <f t="shared" ca="1" si="10"/>
        <v>0</v>
      </c>
      <c r="T33" s="185"/>
      <c r="U33" s="185"/>
    </row>
    <row r="34" spans="1:21" s="60" customFormat="1" ht="11.25" x14ac:dyDescent="0.2">
      <c r="A34" s="65">
        <f t="shared" si="4"/>
        <v>19</v>
      </c>
      <c r="B34" s="164"/>
      <c r="C34" s="66"/>
      <c r="D34" s="68"/>
      <c r="E34" s="66"/>
      <c r="F34" s="66"/>
      <c r="G34" s="67"/>
      <c r="H34" s="66"/>
      <c r="I34" s="66"/>
      <c r="J34" s="66"/>
      <c r="K34" s="70"/>
      <c r="L34" s="70"/>
      <c r="M34" s="69"/>
      <c r="N34" s="90">
        <f t="shared" si="5"/>
        <v>0</v>
      </c>
      <c r="O34" s="90">
        <f t="shared" si="6"/>
        <v>0</v>
      </c>
      <c r="P34" s="90">
        <f t="shared" ca="1" si="7"/>
        <v>0</v>
      </c>
      <c r="Q34" s="90">
        <f t="shared" si="8"/>
        <v>0</v>
      </c>
      <c r="R34" s="90">
        <f t="shared" ca="1" si="9"/>
        <v>0</v>
      </c>
      <c r="S34" s="175">
        <f t="shared" ca="1" si="10"/>
        <v>0</v>
      </c>
      <c r="T34" s="185"/>
      <c r="U34" s="185"/>
    </row>
    <row r="35" spans="1:21" s="60" customFormat="1" ht="11.25" x14ac:dyDescent="0.2">
      <c r="A35" s="65">
        <f t="shared" si="4"/>
        <v>20</v>
      </c>
      <c r="B35" s="164"/>
      <c r="C35" s="66"/>
      <c r="D35" s="68"/>
      <c r="E35" s="66"/>
      <c r="F35" s="66"/>
      <c r="G35" s="67"/>
      <c r="H35" s="66"/>
      <c r="I35" s="66"/>
      <c r="J35" s="66"/>
      <c r="K35" s="70"/>
      <c r="L35" s="70"/>
      <c r="M35" s="69"/>
      <c r="N35" s="90">
        <f t="shared" si="5"/>
        <v>0</v>
      </c>
      <c r="O35" s="90">
        <f t="shared" si="6"/>
        <v>0</v>
      </c>
      <c r="P35" s="90">
        <f t="shared" ca="1" si="7"/>
        <v>0</v>
      </c>
      <c r="Q35" s="90">
        <f t="shared" si="8"/>
        <v>0</v>
      </c>
      <c r="R35" s="90">
        <f t="shared" ca="1" si="9"/>
        <v>0</v>
      </c>
      <c r="S35" s="175">
        <f t="shared" ca="1" si="10"/>
        <v>0</v>
      </c>
      <c r="T35" s="185"/>
      <c r="U35" s="185"/>
    </row>
    <row r="36" spans="1:21" s="60" customFormat="1" ht="11.25" x14ac:dyDescent="0.2">
      <c r="A36" s="65">
        <f t="shared" si="4"/>
        <v>21</v>
      </c>
      <c r="B36" s="164"/>
      <c r="C36" s="174"/>
      <c r="D36" s="68"/>
      <c r="E36" s="66"/>
      <c r="F36" s="66"/>
      <c r="G36" s="67"/>
      <c r="H36" s="66"/>
      <c r="I36" s="66"/>
      <c r="J36" s="66"/>
      <c r="K36" s="70"/>
      <c r="L36" s="70"/>
      <c r="M36" s="69"/>
      <c r="N36" s="90">
        <f t="shared" si="5"/>
        <v>0</v>
      </c>
      <c r="O36" s="90">
        <f t="shared" si="6"/>
        <v>0</v>
      </c>
      <c r="P36" s="90">
        <f t="shared" ca="1" si="7"/>
        <v>0</v>
      </c>
      <c r="Q36" s="90">
        <f t="shared" si="8"/>
        <v>0</v>
      </c>
      <c r="R36" s="90">
        <f t="shared" ca="1" si="9"/>
        <v>0</v>
      </c>
      <c r="S36" s="175">
        <f t="shared" ca="1" si="10"/>
        <v>0</v>
      </c>
      <c r="T36" s="185"/>
      <c r="U36" s="185"/>
    </row>
    <row r="37" spans="1:21" s="60" customFormat="1" ht="11.25" x14ac:dyDescent="0.2">
      <c r="A37" s="65">
        <f t="shared" si="4"/>
        <v>22</v>
      </c>
      <c r="B37" s="164"/>
      <c r="C37" s="144"/>
      <c r="D37" s="66"/>
      <c r="E37" s="68"/>
      <c r="F37" s="66"/>
      <c r="G37" s="67"/>
      <c r="H37" s="67"/>
      <c r="I37" s="66"/>
      <c r="J37" s="66"/>
      <c r="K37" s="70"/>
      <c r="L37" s="70"/>
      <c r="M37" s="70"/>
      <c r="N37" s="90">
        <f t="shared" si="5"/>
        <v>0</v>
      </c>
      <c r="O37" s="90">
        <f t="shared" si="6"/>
        <v>0</v>
      </c>
      <c r="P37" s="90">
        <f t="shared" ca="1" si="7"/>
        <v>0</v>
      </c>
      <c r="Q37" s="90">
        <f t="shared" si="8"/>
        <v>0</v>
      </c>
      <c r="R37" s="90">
        <f t="shared" ca="1" si="9"/>
        <v>0</v>
      </c>
      <c r="S37" s="175">
        <f t="shared" ca="1" si="10"/>
        <v>0</v>
      </c>
      <c r="T37" s="185"/>
      <c r="U37" s="185"/>
    </row>
    <row r="38" spans="1:21" s="60" customFormat="1" ht="11.25" x14ac:dyDescent="0.2">
      <c r="A38" s="65">
        <f t="shared" si="4"/>
        <v>23</v>
      </c>
      <c r="B38" s="164"/>
      <c r="C38" s="66"/>
      <c r="D38" s="68"/>
      <c r="E38" s="66"/>
      <c r="F38" s="66"/>
      <c r="G38" s="67"/>
      <c r="H38" s="66"/>
      <c r="I38" s="66"/>
      <c r="J38" s="66"/>
      <c r="K38" s="70"/>
      <c r="L38" s="70"/>
      <c r="M38" s="69"/>
      <c r="N38" s="90">
        <f t="shared" si="5"/>
        <v>0</v>
      </c>
      <c r="O38" s="90">
        <f t="shared" si="6"/>
        <v>0</v>
      </c>
      <c r="P38" s="90">
        <f t="shared" ca="1" si="7"/>
        <v>0</v>
      </c>
      <c r="Q38" s="90">
        <f t="shared" si="8"/>
        <v>0</v>
      </c>
      <c r="R38" s="90">
        <f t="shared" ca="1" si="9"/>
        <v>0</v>
      </c>
      <c r="S38" s="175">
        <f t="shared" ca="1" si="10"/>
        <v>0</v>
      </c>
      <c r="T38" s="185"/>
      <c r="U38" s="185"/>
    </row>
    <row r="39" spans="1:21" s="60" customFormat="1" ht="11.25" x14ac:dyDescent="0.2">
      <c r="A39" s="65">
        <f t="shared" si="4"/>
        <v>24</v>
      </c>
      <c r="B39" s="164"/>
      <c r="C39" s="66"/>
      <c r="D39" s="68"/>
      <c r="E39" s="66"/>
      <c r="F39" s="66"/>
      <c r="G39" s="67"/>
      <c r="H39" s="66"/>
      <c r="I39" s="66"/>
      <c r="J39" s="66"/>
      <c r="K39" s="70"/>
      <c r="L39" s="70"/>
      <c r="M39" s="69"/>
      <c r="N39" s="90">
        <f t="shared" si="5"/>
        <v>0</v>
      </c>
      <c r="O39" s="90">
        <f t="shared" si="6"/>
        <v>0</v>
      </c>
      <c r="P39" s="90">
        <f t="shared" ca="1" si="7"/>
        <v>0</v>
      </c>
      <c r="Q39" s="90">
        <f t="shared" si="8"/>
        <v>0</v>
      </c>
      <c r="R39" s="90">
        <f t="shared" ca="1" si="9"/>
        <v>0</v>
      </c>
      <c r="S39" s="175">
        <f t="shared" ca="1" si="10"/>
        <v>0</v>
      </c>
      <c r="T39" s="185"/>
      <c r="U39" s="185"/>
    </row>
    <row r="40" spans="1:21" s="60" customFormat="1" ht="11.25" x14ac:dyDescent="0.2">
      <c r="A40" s="65">
        <f t="shared" si="4"/>
        <v>25</v>
      </c>
      <c r="B40" s="164"/>
      <c r="C40" s="66"/>
      <c r="D40" s="68"/>
      <c r="E40" s="66"/>
      <c r="F40" s="66"/>
      <c r="G40" s="67"/>
      <c r="H40" s="66"/>
      <c r="I40" s="66"/>
      <c r="J40" s="66"/>
      <c r="K40" s="70"/>
      <c r="L40" s="70"/>
      <c r="M40" s="69"/>
      <c r="N40" s="90">
        <f t="shared" si="5"/>
        <v>0</v>
      </c>
      <c r="O40" s="90">
        <f t="shared" si="6"/>
        <v>0</v>
      </c>
      <c r="P40" s="90">
        <f t="shared" ca="1" si="7"/>
        <v>0</v>
      </c>
      <c r="Q40" s="90">
        <f t="shared" si="8"/>
        <v>0</v>
      </c>
      <c r="R40" s="90">
        <f t="shared" ca="1" si="9"/>
        <v>0</v>
      </c>
      <c r="S40" s="175">
        <f t="shared" ca="1" si="10"/>
        <v>0</v>
      </c>
      <c r="T40" s="185"/>
      <c r="U40" s="185"/>
    </row>
    <row r="41" spans="1:21" s="60" customFormat="1" ht="11.25" x14ac:dyDescent="0.2">
      <c r="A41" s="65">
        <f t="shared" si="4"/>
        <v>26</v>
      </c>
      <c r="B41" s="164"/>
      <c r="C41" s="66"/>
      <c r="D41" s="68"/>
      <c r="E41" s="66"/>
      <c r="F41" s="66"/>
      <c r="G41" s="67"/>
      <c r="H41" s="66"/>
      <c r="I41" s="66"/>
      <c r="J41" s="66"/>
      <c r="K41" s="70"/>
      <c r="L41" s="70"/>
      <c r="M41" s="71"/>
      <c r="N41" s="90">
        <f t="shared" si="5"/>
        <v>0</v>
      </c>
      <c r="O41" s="90">
        <f t="shared" si="6"/>
        <v>0</v>
      </c>
      <c r="P41" s="90">
        <f t="shared" ca="1" si="7"/>
        <v>0</v>
      </c>
      <c r="Q41" s="90">
        <f t="shared" si="8"/>
        <v>0</v>
      </c>
      <c r="R41" s="90">
        <f t="shared" ca="1" si="9"/>
        <v>0</v>
      </c>
      <c r="S41" s="175">
        <f t="shared" ca="1" si="10"/>
        <v>0</v>
      </c>
      <c r="T41" s="185"/>
      <c r="U41" s="185"/>
    </row>
    <row r="42" spans="1:21" s="60" customFormat="1" ht="11.25" x14ac:dyDescent="0.2">
      <c r="A42" s="65">
        <f t="shared" si="4"/>
        <v>27</v>
      </c>
      <c r="B42" s="164"/>
      <c r="C42" s="66"/>
      <c r="D42" s="68"/>
      <c r="E42" s="66"/>
      <c r="F42" s="66"/>
      <c r="G42" s="67"/>
      <c r="H42" s="66"/>
      <c r="I42" s="66"/>
      <c r="J42" s="66"/>
      <c r="K42" s="70"/>
      <c r="L42" s="70"/>
      <c r="M42" s="71"/>
      <c r="N42" s="90">
        <f t="shared" si="5"/>
        <v>0</v>
      </c>
      <c r="O42" s="90">
        <f t="shared" si="6"/>
        <v>0</v>
      </c>
      <c r="P42" s="90">
        <f t="shared" ca="1" si="7"/>
        <v>0</v>
      </c>
      <c r="Q42" s="90">
        <f t="shared" si="8"/>
        <v>0</v>
      </c>
      <c r="R42" s="90">
        <f t="shared" ca="1" si="9"/>
        <v>0</v>
      </c>
      <c r="S42" s="175">
        <f t="shared" ca="1" si="10"/>
        <v>0</v>
      </c>
      <c r="T42" s="185"/>
      <c r="U42" s="185"/>
    </row>
    <row r="43" spans="1:21" s="60" customFormat="1" ht="11.25" x14ac:dyDescent="0.2">
      <c r="A43" s="65">
        <f t="shared" si="4"/>
        <v>28</v>
      </c>
      <c r="B43" s="164"/>
      <c r="C43" s="66"/>
      <c r="D43" s="68"/>
      <c r="E43" s="66"/>
      <c r="F43" s="66"/>
      <c r="G43" s="67"/>
      <c r="H43" s="66"/>
      <c r="I43" s="66"/>
      <c r="J43" s="66"/>
      <c r="K43" s="70"/>
      <c r="L43" s="70"/>
      <c r="M43" s="71"/>
      <c r="N43" s="90">
        <f t="shared" si="5"/>
        <v>0</v>
      </c>
      <c r="O43" s="90">
        <f t="shared" si="6"/>
        <v>0</v>
      </c>
      <c r="P43" s="90">
        <f t="shared" ca="1" si="7"/>
        <v>0</v>
      </c>
      <c r="Q43" s="90">
        <f t="shared" si="8"/>
        <v>0</v>
      </c>
      <c r="R43" s="90">
        <f t="shared" ca="1" si="9"/>
        <v>0</v>
      </c>
      <c r="S43" s="175">
        <f t="shared" ca="1" si="10"/>
        <v>0</v>
      </c>
      <c r="T43" s="185"/>
      <c r="U43" s="185"/>
    </row>
    <row r="44" spans="1:21" s="60" customFormat="1" ht="11.25" x14ac:dyDescent="0.2">
      <c r="A44" s="65">
        <f t="shared" si="4"/>
        <v>29</v>
      </c>
      <c r="B44" s="164"/>
      <c r="C44" s="66"/>
      <c r="D44" s="68"/>
      <c r="E44" s="66"/>
      <c r="F44" s="66"/>
      <c r="G44" s="67"/>
      <c r="H44" s="66"/>
      <c r="I44" s="66"/>
      <c r="J44" s="66"/>
      <c r="K44" s="70"/>
      <c r="L44" s="70"/>
      <c r="M44" s="71"/>
      <c r="N44" s="90">
        <f t="shared" si="5"/>
        <v>0</v>
      </c>
      <c r="O44" s="90">
        <f t="shared" si="6"/>
        <v>0</v>
      </c>
      <c r="P44" s="90">
        <f t="shared" ca="1" si="7"/>
        <v>0</v>
      </c>
      <c r="Q44" s="90">
        <f t="shared" si="8"/>
        <v>0</v>
      </c>
      <c r="R44" s="90">
        <f t="shared" ca="1" si="9"/>
        <v>0</v>
      </c>
      <c r="S44" s="175">
        <f t="shared" ca="1" si="10"/>
        <v>0</v>
      </c>
      <c r="T44" s="185"/>
      <c r="U44" s="185"/>
    </row>
    <row r="45" spans="1:21" ht="12" thickBot="1" x14ac:dyDescent="0.25">
      <c r="A45" s="65"/>
      <c r="B45" s="113" t="str">
        <f ca="1">IF(language="EN",INDIRECT(ADDRESS(MATCH(B46,terms_sk,0)+1,2,1,1,"Slovnik")),B46)</f>
        <v>Celkom:</v>
      </c>
      <c r="C45" s="91"/>
      <c r="D45" s="91"/>
      <c r="E45" s="91"/>
      <c r="F45" s="91"/>
      <c r="G45" s="91"/>
      <c r="H45" s="91"/>
      <c r="I45" s="91"/>
      <c r="J45" s="91"/>
      <c r="K45" s="91"/>
      <c r="L45" s="173">
        <f>SUM(L15:L44)</f>
        <v>0</v>
      </c>
      <c r="M45" s="114"/>
      <c r="N45" s="90">
        <f t="shared" si="5"/>
        <v>0</v>
      </c>
      <c r="O45" s="90">
        <f t="shared" si="6"/>
        <v>0</v>
      </c>
      <c r="P45" s="90">
        <f t="shared" ca="1" si="7"/>
        <v>0</v>
      </c>
      <c r="Q45" s="90">
        <f t="shared" si="8"/>
        <v>0</v>
      </c>
      <c r="R45" s="90">
        <f t="shared" ca="1" si="9"/>
        <v>0</v>
      </c>
      <c r="S45" s="175">
        <f t="shared" ca="1" si="10"/>
        <v>0</v>
      </c>
      <c r="T45" s="185">
        <f>SUM(T15:T44)</f>
        <v>0</v>
      </c>
      <c r="U45" s="185"/>
    </row>
    <row r="46" spans="1:21" x14ac:dyDescent="0.2">
      <c r="B46" s="93" t="s">
        <v>11</v>
      </c>
      <c r="U46" s="186"/>
    </row>
    <row r="47" spans="1:21" x14ac:dyDescent="0.2">
      <c r="A47" s="115"/>
      <c r="B47" s="115"/>
      <c r="T47" s="187"/>
      <c r="U47" s="187"/>
    </row>
    <row r="48" spans="1:21" x14ac:dyDescent="0.2">
      <c r="A48" s="116"/>
      <c r="B48" s="116"/>
      <c r="C48" s="116"/>
      <c r="D48" s="116"/>
      <c r="E48" s="116"/>
      <c r="F48" s="116"/>
      <c r="G48" s="116"/>
      <c r="H48" s="116"/>
      <c r="I48" s="116"/>
      <c r="J48" s="116"/>
      <c r="K48" s="116"/>
      <c r="L48" s="116"/>
      <c r="N48" s="116"/>
      <c r="O48" s="116"/>
      <c r="P48" s="116"/>
      <c r="Q48" s="116"/>
      <c r="R48" s="116"/>
      <c r="S48" s="116"/>
      <c r="T48" s="187"/>
      <c r="U48" s="187"/>
    </row>
    <row r="49" spans="1:21" hidden="1" x14ac:dyDescent="0.2">
      <c r="A49" s="117" t="str">
        <f ca="1">IF(language="EN",INDIRECT(ADDRESS(MATCH(B50,terms_sk,0)+1,2,1,1,"Slovnik")),B50)</f>
        <v>PREHĽADY</v>
      </c>
      <c r="B49" s="117"/>
      <c r="C49" s="118"/>
      <c r="D49" s="118"/>
      <c r="E49" s="118"/>
      <c r="F49" s="118"/>
      <c r="G49" s="118"/>
      <c r="H49" s="118"/>
      <c r="I49" s="118"/>
      <c r="J49" s="118"/>
      <c r="K49" s="118"/>
      <c r="L49" s="118"/>
      <c r="M49" s="118"/>
      <c r="N49" s="118"/>
      <c r="O49" s="118"/>
      <c r="T49" s="187"/>
      <c r="U49" s="187"/>
    </row>
    <row r="50" spans="1:21" ht="30" customHeight="1" thickBot="1" x14ac:dyDescent="0.25">
      <c r="B50" s="92" t="s">
        <v>33</v>
      </c>
      <c r="D50" s="92" t="s">
        <v>13</v>
      </c>
    </row>
    <row r="51" spans="1:21" ht="30" customHeight="1" x14ac:dyDescent="0.2">
      <c r="B51" s="119" t="str">
        <f ca="1">IF(language="EN",INDIRECT(ADDRESS(MATCH(B52,terms_sk,0)+1,2,1,1,"Slovnik")),B52)</f>
        <v>Rozpočtová položka</v>
      </c>
      <c r="C51" s="120" t="str">
        <f t="shared" ref="C51:J51" ca="1" si="11">IF(language="EN",INDIRECT(ADDRESS(MATCH(C52,terms_sk,0)+1,2,1,1,"Slovnik")),C52)</f>
        <v>Riadenie projektu</v>
      </c>
      <c r="D51" s="120" t="str">
        <f t="shared" ca="1" si="11"/>
        <v>Aktivita1</v>
      </c>
      <c r="E51" s="120" t="str">
        <f t="shared" ca="1" si="11"/>
        <v>Aktivita2</v>
      </c>
      <c r="F51" s="120" t="str">
        <f t="shared" ca="1" si="11"/>
        <v>Aktivita3</v>
      </c>
      <c r="G51" s="120" t="str">
        <f t="shared" ca="1" si="11"/>
        <v>Aktivita4</v>
      </c>
      <c r="H51" s="120" t="str">
        <f t="shared" ca="1" si="11"/>
        <v>Aktivita5</v>
      </c>
      <c r="I51" s="120" t="str">
        <f t="shared" ca="1" si="11"/>
        <v>Aktivita6</v>
      </c>
      <c r="J51" s="120" t="str">
        <f t="shared" ca="1" si="11"/>
        <v>Aktivita7</v>
      </c>
      <c r="K51" s="120" t="str">
        <f ca="1">IF(language="EN",INDIRECT(ADDRESS(MATCH(K52,terms_sk,0)+1,2,1,1,"Slovnik")),K52)</f>
        <v>Aktivita8</v>
      </c>
      <c r="L51" s="121" t="str">
        <f ca="1">IF(language="EN",INDIRECT(ADDRESS(MATCH(L52,terms_sk,0)+1,2,1,1,"Slovnik")),L52)</f>
        <v>SPOLU</v>
      </c>
      <c r="R51" s="118"/>
      <c r="S51" s="118"/>
    </row>
    <row r="52" spans="1:21" ht="30" hidden="1" customHeight="1" x14ac:dyDescent="0.2">
      <c r="B52" s="122" t="s">
        <v>182</v>
      </c>
      <c r="C52" s="123" t="s">
        <v>202</v>
      </c>
      <c r="D52" s="123" t="s">
        <v>19</v>
      </c>
      <c r="E52" s="123" t="s">
        <v>20</v>
      </c>
      <c r="F52" s="123" t="s">
        <v>21</v>
      </c>
      <c r="G52" s="123" t="s">
        <v>22</v>
      </c>
      <c r="H52" s="123" t="s">
        <v>23</v>
      </c>
      <c r="I52" s="123" t="s">
        <v>24</v>
      </c>
      <c r="J52" s="123" t="s">
        <v>25</v>
      </c>
      <c r="K52" s="123" t="s">
        <v>26</v>
      </c>
      <c r="L52" s="124" t="s">
        <v>193</v>
      </c>
      <c r="R52" s="118"/>
      <c r="S52" s="118"/>
    </row>
    <row r="53" spans="1:21" ht="30" customHeight="1" x14ac:dyDescent="0.2">
      <c r="B53" s="125">
        <f t="array" ref="B53">IFERROR(INDEX($B$15:$B$44,MATCH(0,COUNTIF($B$52:$B52,$B$15:$B$44),0)),"")</f>
        <v>0</v>
      </c>
      <c r="C53" s="126">
        <f t="array" aca="1" ref="C53" ca="1">SUM(IF($B$15:$B$44=$B53,IF($C$15:$C$44=C$51,($L$15:$L$44),0)))</f>
        <v>0</v>
      </c>
      <c r="D53" s="126">
        <f t="array" aca="1" ref="D53" ca="1">SUM(IF($B$15:$B$44=$B53,IF($C$15:$C$44=D$51,($L$15:$L$44),0)))</f>
        <v>0</v>
      </c>
      <c r="E53" s="126">
        <f t="array" aca="1" ref="E53" ca="1">SUM(IF($B$15:$B$44=$B53,IF($C$15:$C$44=E$51,($L$15:$L$44),0)))</f>
        <v>0</v>
      </c>
      <c r="F53" s="126">
        <f t="array" aca="1" ref="F53" ca="1">SUM(IF($B$15:$B$44=$B53,IF($C$15:$C$44=F$51,($L$15:$L$44),0)))</f>
        <v>0</v>
      </c>
      <c r="G53" s="126">
        <f t="array" aca="1" ref="G53" ca="1">SUM(IF($B$15:$B$44=$B53,IF($C$15:$C$44=G$51,($L$15:$L$44),0)))</f>
        <v>0</v>
      </c>
      <c r="H53" s="126">
        <f t="array" aca="1" ref="H53" ca="1">SUM(IF($B$15:$B$44=$B53,IF($C$15:$C$44=H$51,($L$15:$L$44),0)))</f>
        <v>0</v>
      </c>
      <c r="I53" s="126">
        <f t="array" aca="1" ref="I53" ca="1">SUM(IF($B$15:$B$44=$B53,IF($C$15:$C$44=I$51,($L$15:$L$44),0)))</f>
        <v>0</v>
      </c>
      <c r="J53" s="126">
        <f t="array" aca="1" ref="J53" ca="1">SUM(IF($B$15:$B$44=$B53,IF($C$15:$C$44=J$51,($L$15:$L$44),0)))</f>
        <v>0</v>
      </c>
      <c r="K53" s="126">
        <f t="array" aca="1" ref="K53" ca="1">SUM(IF($B$15:$B$44=$B53,IF($C$15:$C$44=K$51,($L$15:$L$44),0)))</f>
        <v>0</v>
      </c>
      <c r="L53" s="127">
        <f t="shared" ref="L53:L93" ca="1" si="12">SUM(C53:K53)</f>
        <v>0</v>
      </c>
      <c r="R53" s="118"/>
      <c r="S53" s="118"/>
    </row>
    <row r="54" spans="1:21" ht="30" customHeight="1" x14ac:dyDescent="0.2">
      <c r="B54" s="125" t="str">
        <f t="array" ref="B54">IFERROR(INDEX($B$15:$B$44,MATCH(0,COUNTIF($B$52:$B53,$B$15:$B$44),0)),"")</f>
        <v/>
      </c>
      <c r="C54" s="126">
        <f t="array" aca="1" ref="C54" ca="1">SUM(IF($B$15:$B$44=$B54,IF($C$15:$C$44=C$51,($L$15:$L$44),0)))</f>
        <v>0</v>
      </c>
      <c r="D54" s="126">
        <f t="array" aca="1" ref="D54" ca="1">SUM(IF($B$15:$B$44=$B54,IF($C$15:$C$44=D$51,($L$15:$L$44),0)))</f>
        <v>0</v>
      </c>
      <c r="E54" s="126">
        <f t="array" aca="1" ref="E54" ca="1">SUM(IF($B$15:$B$44=$B54,IF($C$15:$C$44=E$51,($L$15:$L$44),0)))</f>
        <v>0</v>
      </c>
      <c r="F54" s="126">
        <f t="array" aca="1" ref="F54" ca="1">SUM(IF($B$15:$B$44=$B54,IF($C$15:$C$44=F$51,($L$15:$L$44),0)))</f>
        <v>0</v>
      </c>
      <c r="G54" s="126">
        <f t="array" aca="1" ref="G54" ca="1">SUM(IF($B$15:$B$44=$B54,IF($C$15:$C$44=G$51,($L$15:$L$44),0)))</f>
        <v>0</v>
      </c>
      <c r="H54" s="126">
        <f t="array" aca="1" ref="H54" ca="1">SUM(IF($B$15:$B$44=$B54,IF($C$15:$C$44=H$51,($L$15:$L$44),0)))</f>
        <v>0</v>
      </c>
      <c r="I54" s="126">
        <f t="array" aca="1" ref="I54" ca="1">SUM(IF($B$15:$B$44=$B54,IF($C$15:$C$44=I$51,($L$15:$L$44),0)))</f>
        <v>0</v>
      </c>
      <c r="J54" s="126">
        <f t="array" aca="1" ref="J54" ca="1">SUM(IF($B$15:$B$44=$B54,IF($C$15:$C$44=J$51,($L$15:$L$44),0)))</f>
        <v>0</v>
      </c>
      <c r="K54" s="126">
        <f t="array" aca="1" ref="K54" ca="1">SUM(IF($B$15:$B$44=$B54,IF($C$15:$C$44=K$51,($L$15:$L$44),0)))</f>
        <v>0</v>
      </c>
      <c r="L54" s="127">
        <f t="shared" ca="1" si="12"/>
        <v>0</v>
      </c>
      <c r="R54" s="118"/>
      <c r="S54" s="118"/>
    </row>
    <row r="55" spans="1:21" ht="30" customHeight="1" x14ac:dyDescent="0.2">
      <c r="B55" s="125" t="str">
        <f t="array" ref="B55">IFERROR(INDEX($B$15:$B$44,MATCH(0,COUNTIF($B$52:$B54,$B$15:$B$44),0)),"")</f>
        <v/>
      </c>
      <c r="C55" s="126">
        <f t="array" aca="1" ref="C55" ca="1">SUM(IF($B$15:$B$44=$B55,IF($C$15:$C$44=C$51,($L$15:$L$44),0)))</f>
        <v>0</v>
      </c>
      <c r="D55" s="126">
        <f t="array" aca="1" ref="D55" ca="1">SUM(IF($B$15:$B$44=$B55,IF($C$15:$C$44=D$51,($L$15:$L$44),0)))</f>
        <v>0</v>
      </c>
      <c r="E55" s="126">
        <f t="array" aca="1" ref="E55" ca="1">SUM(IF($B$15:$B$44=$B55,IF($C$15:$C$44=E$51,($L$15:$L$44),0)))</f>
        <v>0</v>
      </c>
      <c r="F55" s="126">
        <f t="array" aca="1" ref="F55" ca="1">SUM(IF($B$15:$B$44=$B55,IF($C$15:$C$44=F$51,($L$15:$L$44),0)))</f>
        <v>0</v>
      </c>
      <c r="G55" s="126">
        <f t="array" aca="1" ref="G55" ca="1">SUM(IF($B$15:$B$44=$B55,IF($C$15:$C$44=G$51,($L$15:$L$44),0)))</f>
        <v>0</v>
      </c>
      <c r="H55" s="126">
        <f t="array" aca="1" ref="H55" ca="1">SUM(IF($B$15:$B$44=$B55,IF($C$15:$C$44=H$51,($L$15:$L$44),0)))</f>
        <v>0</v>
      </c>
      <c r="I55" s="126">
        <f t="array" aca="1" ref="I55" ca="1">SUM(IF($B$15:$B$44=$B55,IF($C$15:$C$44=I$51,($L$15:$L$44),0)))</f>
        <v>0</v>
      </c>
      <c r="J55" s="126">
        <f t="array" aca="1" ref="J55" ca="1">SUM(IF($B$15:$B$44=$B55,IF($C$15:$C$44=J$51,($L$15:$L$44),0)))</f>
        <v>0</v>
      </c>
      <c r="K55" s="126">
        <f t="array" aca="1" ref="K55" ca="1">SUM(IF($B$15:$B$44=$B55,IF($C$15:$C$44=K$51,($L$15:$L$44),0)))</f>
        <v>0</v>
      </c>
      <c r="L55" s="127">
        <f t="shared" ca="1" si="12"/>
        <v>0</v>
      </c>
      <c r="R55" s="118"/>
      <c r="S55" s="118"/>
    </row>
    <row r="56" spans="1:21" ht="30" customHeight="1" x14ac:dyDescent="0.2">
      <c r="B56" s="125" t="str">
        <f t="array" ref="B56">IFERROR(INDEX($B$15:$B$44,MATCH(0,COUNTIF($B$52:$B55,$B$15:$B$44),0)),"")</f>
        <v/>
      </c>
      <c r="C56" s="126">
        <f t="array" aca="1" ref="C56" ca="1">SUM(IF($B$15:$B$44=$B56,IF($C$15:$C$44=C$51,($L$15:$L$44),0)))</f>
        <v>0</v>
      </c>
      <c r="D56" s="126">
        <f t="array" aca="1" ref="D56" ca="1">SUM(IF($B$15:$B$44=$B56,IF($C$15:$C$44=D$51,($L$15:$L$44),0)))</f>
        <v>0</v>
      </c>
      <c r="E56" s="126">
        <f t="array" aca="1" ref="E56" ca="1">SUM(IF($B$15:$B$44=$B56,IF($C$15:$C$44=E$51,($L$15:$L$44),0)))</f>
        <v>0</v>
      </c>
      <c r="F56" s="126">
        <f t="array" aca="1" ref="F56" ca="1">SUM(IF($B$15:$B$44=$B56,IF($C$15:$C$44=F$51,($L$15:$L$44),0)))</f>
        <v>0</v>
      </c>
      <c r="G56" s="126">
        <f t="array" aca="1" ref="G56" ca="1">SUM(IF($B$15:$B$44=$B56,IF($C$15:$C$44=G$51,($L$15:$L$44),0)))</f>
        <v>0</v>
      </c>
      <c r="H56" s="126">
        <f t="array" aca="1" ref="H56" ca="1">SUM(IF($B$15:$B$44=$B56,IF($C$15:$C$44=H$51,($L$15:$L$44),0)))</f>
        <v>0</v>
      </c>
      <c r="I56" s="126">
        <f t="array" aca="1" ref="I56" ca="1">SUM(IF($B$15:$B$44=$B56,IF($C$15:$C$44=I$51,($L$15:$L$44),0)))</f>
        <v>0</v>
      </c>
      <c r="J56" s="126">
        <f t="array" aca="1" ref="J56" ca="1">SUM(IF($B$15:$B$44=$B56,IF($C$15:$C$44=J$51,($L$15:$L$44),0)))</f>
        <v>0</v>
      </c>
      <c r="K56" s="126">
        <f t="array" aca="1" ref="K56" ca="1">SUM(IF($B$15:$B$44=$B56,IF($C$15:$C$44=K$51,($L$15:$L$44),0)))</f>
        <v>0</v>
      </c>
      <c r="L56" s="127">
        <f t="shared" ca="1" si="12"/>
        <v>0</v>
      </c>
      <c r="R56" s="118"/>
      <c r="S56" s="118"/>
    </row>
    <row r="57" spans="1:21" ht="30" customHeight="1" x14ac:dyDescent="0.2">
      <c r="B57" s="125" t="str">
        <f t="array" ref="B57">IFERROR(INDEX($B$15:$B$44,MATCH(0,COUNTIF($B$52:$B56,$B$15:$B$44),0)),"")</f>
        <v/>
      </c>
      <c r="C57" s="126">
        <f t="array" aca="1" ref="C57" ca="1">SUM(IF($B$15:$B$44=$B57,IF($C$15:$C$44=C$51,($L$15:$L$44),0)))</f>
        <v>0</v>
      </c>
      <c r="D57" s="126">
        <f t="array" aca="1" ref="D57" ca="1">SUM(IF($B$15:$B$44=$B57,IF($C$15:$C$44=D$51,($L$15:$L$44),0)))</f>
        <v>0</v>
      </c>
      <c r="E57" s="126">
        <f t="array" aca="1" ref="E57" ca="1">SUM(IF($B$15:$B$44=$B57,IF($C$15:$C$44=E$51,($L$15:$L$44),0)))</f>
        <v>0</v>
      </c>
      <c r="F57" s="126">
        <f t="array" aca="1" ref="F57" ca="1">SUM(IF($B$15:$B$44=$B57,IF($C$15:$C$44=F$51,($L$15:$L$44),0)))</f>
        <v>0</v>
      </c>
      <c r="G57" s="126">
        <f t="array" aca="1" ref="G57" ca="1">SUM(IF($B$15:$B$44=$B57,IF($C$15:$C$44=G$51,($L$15:$L$44),0)))</f>
        <v>0</v>
      </c>
      <c r="H57" s="126">
        <f t="array" aca="1" ref="H57" ca="1">SUM(IF($B$15:$B$44=$B57,IF($C$15:$C$44=H$51,($L$15:$L$44),0)))</f>
        <v>0</v>
      </c>
      <c r="I57" s="126">
        <f t="array" aca="1" ref="I57" ca="1">SUM(IF($B$15:$B$44=$B57,IF($C$15:$C$44=I$51,($L$15:$L$44),0)))</f>
        <v>0</v>
      </c>
      <c r="J57" s="126">
        <f t="array" aca="1" ref="J57" ca="1">SUM(IF($B$15:$B$44=$B57,IF($C$15:$C$44=J$51,($L$15:$L$44),0)))</f>
        <v>0</v>
      </c>
      <c r="K57" s="126">
        <f t="array" aca="1" ref="K57" ca="1">SUM(IF($B$15:$B$44=$B57,IF($C$15:$C$44=K$51,($L$15:$L$44),0)))</f>
        <v>0</v>
      </c>
      <c r="L57" s="127">
        <f t="shared" ca="1" si="12"/>
        <v>0</v>
      </c>
      <c r="R57" s="118"/>
      <c r="S57" s="118"/>
    </row>
    <row r="58" spans="1:21" ht="30" customHeight="1" x14ac:dyDescent="0.2">
      <c r="B58" s="125" t="str">
        <f t="array" ref="B58">IFERROR(INDEX($B$15:$B$44,MATCH(0,COUNTIF($B$52:$B57,$B$15:$B$44),0)),"")</f>
        <v/>
      </c>
      <c r="C58" s="126">
        <f t="array" aca="1" ref="C58" ca="1">SUM(IF($B$15:$B$44=$B58,IF($C$15:$C$44=C$51,($L$15:$L$44),0)))</f>
        <v>0</v>
      </c>
      <c r="D58" s="126">
        <f t="array" aca="1" ref="D58" ca="1">SUM(IF($B$15:$B$44=$B58,IF($C$15:$C$44=D$51,($L$15:$L$44),0)))</f>
        <v>0</v>
      </c>
      <c r="E58" s="126">
        <f t="array" aca="1" ref="E58" ca="1">SUM(IF($B$15:$B$44=$B58,IF($C$15:$C$44=E$51,($L$15:$L$44),0)))</f>
        <v>0</v>
      </c>
      <c r="F58" s="126">
        <f t="array" aca="1" ref="F58" ca="1">SUM(IF($B$15:$B$44=$B58,IF($C$15:$C$44=F$51,($L$15:$L$44),0)))</f>
        <v>0</v>
      </c>
      <c r="G58" s="126">
        <f t="array" aca="1" ref="G58" ca="1">SUM(IF($B$15:$B$44=$B58,IF($C$15:$C$44=G$51,($L$15:$L$44),0)))</f>
        <v>0</v>
      </c>
      <c r="H58" s="126">
        <f t="array" aca="1" ref="H58" ca="1">SUM(IF($B$15:$B$44=$B58,IF($C$15:$C$44=H$51,($L$15:$L$44),0)))</f>
        <v>0</v>
      </c>
      <c r="I58" s="126">
        <f t="array" aca="1" ref="I58" ca="1">SUM(IF($B$15:$B$44=$B58,IF($C$15:$C$44=I$51,($L$15:$L$44),0)))</f>
        <v>0</v>
      </c>
      <c r="J58" s="126">
        <f t="array" aca="1" ref="J58" ca="1">SUM(IF($B$15:$B$44=$B58,IF($C$15:$C$44=J$51,($L$15:$L$44),0)))</f>
        <v>0</v>
      </c>
      <c r="K58" s="126">
        <f t="array" aca="1" ref="K58" ca="1">SUM(IF($B$15:$B$44=$B58,IF($C$15:$C$44=K$51,($L$15:$L$44),0)))</f>
        <v>0</v>
      </c>
      <c r="L58" s="127">
        <f t="shared" ca="1" si="12"/>
        <v>0</v>
      </c>
      <c r="R58" s="118"/>
      <c r="S58" s="118"/>
    </row>
    <row r="59" spans="1:21" ht="30" customHeight="1" x14ac:dyDescent="0.2">
      <c r="B59" s="125" t="str">
        <f t="array" ref="B59">IFERROR(INDEX($B$15:$B$44,MATCH(0,COUNTIF($B$52:$B58,$B$15:$B$44),0)),"")</f>
        <v/>
      </c>
      <c r="C59" s="126">
        <f t="array" aca="1" ref="C59" ca="1">SUM(IF($B$15:$B$44=$B59,IF($C$15:$C$44=C$51,($L$15:$L$44),0)))</f>
        <v>0</v>
      </c>
      <c r="D59" s="126">
        <f t="array" aca="1" ref="D59" ca="1">SUM(IF($B$15:$B$44=$B59,IF($C$15:$C$44=D$51,($L$15:$L$44),0)))</f>
        <v>0</v>
      </c>
      <c r="E59" s="126">
        <f t="array" aca="1" ref="E59" ca="1">SUM(IF($B$15:$B$44=$B59,IF($C$15:$C$44=E$51,($L$15:$L$44),0)))</f>
        <v>0</v>
      </c>
      <c r="F59" s="126">
        <f t="array" aca="1" ref="F59" ca="1">SUM(IF($B$15:$B$44=$B59,IF($C$15:$C$44=F$51,($L$15:$L$44),0)))</f>
        <v>0</v>
      </c>
      <c r="G59" s="126">
        <f t="array" aca="1" ref="G59" ca="1">SUM(IF($B$15:$B$44=$B59,IF($C$15:$C$44=G$51,($L$15:$L$44),0)))</f>
        <v>0</v>
      </c>
      <c r="H59" s="126">
        <f t="array" aca="1" ref="H59" ca="1">SUM(IF($B$15:$B$44=$B59,IF($C$15:$C$44=H$51,($L$15:$L$44),0)))</f>
        <v>0</v>
      </c>
      <c r="I59" s="126">
        <f t="array" aca="1" ref="I59" ca="1">SUM(IF($B$15:$B$44=$B59,IF($C$15:$C$44=I$51,($L$15:$L$44),0)))</f>
        <v>0</v>
      </c>
      <c r="J59" s="126">
        <f t="array" aca="1" ref="J59" ca="1">SUM(IF($B$15:$B$44=$B59,IF($C$15:$C$44=J$51,($L$15:$L$44),0)))</f>
        <v>0</v>
      </c>
      <c r="K59" s="126">
        <f t="array" aca="1" ref="K59" ca="1">SUM(IF($B$15:$B$44=$B59,IF($C$15:$C$44=K$51,($L$15:$L$44),0)))</f>
        <v>0</v>
      </c>
      <c r="L59" s="127">
        <f t="shared" ca="1" si="12"/>
        <v>0</v>
      </c>
      <c r="R59" s="118"/>
      <c r="S59" s="118"/>
    </row>
    <row r="60" spans="1:21" ht="30" customHeight="1" x14ac:dyDescent="0.2">
      <c r="B60" s="125" t="str">
        <f t="array" ref="B60">IFERROR(INDEX($B$15:$B$44,MATCH(0,COUNTIF($B$52:$B59,$B$15:$B$44),0)),"")</f>
        <v/>
      </c>
      <c r="C60" s="126">
        <f t="array" aca="1" ref="C60" ca="1">SUM(IF($B$15:$B$44=$B60,IF($C$15:$C$44=C$51,($L$15:$L$44),0)))</f>
        <v>0</v>
      </c>
      <c r="D60" s="126">
        <f t="array" aca="1" ref="D60" ca="1">SUM(IF($B$15:$B$44=$B60,IF($C$15:$C$44=D$51,($L$15:$L$44),0)))</f>
        <v>0</v>
      </c>
      <c r="E60" s="126">
        <f t="array" aca="1" ref="E60" ca="1">SUM(IF($B$15:$B$44=$B60,IF($C$15:$C$44=E$51,($L$15:$L$44),0)))</f>
        <v>0</v>
      </c>
      <c r="F60" s="126">
        <f t="array" aca="1" ref="F60" ca="1">SUM(IF($B$15:$B$44=$B60,IF($C$15:$C$44=F$51,($L$15:$L$44),0)))</f>
        <v>0</v>
      </c>
      <c r="G60" s="126">
        <f t="array" aca="1" ref="G60" ca="1">SUM(IF($B$15:$B$44=$B60,IF($C$15:$C$44=G$51,($L$15:$L$44),0)))</f>
        <v>0</v>
      </c>
      <c r="H60" s="126">
        <f t="array" aca="1" ref="H60" ca="1">SUM(IF($B$15:$B$44=$B60,IF($C$15:$C$44=H$51,($L$15:$L$44),0)))</f>
        <v>0</v>
      </c>
      <c r="I60" s="126">
        <f t="array" aca="1" ref="I60" ca="1">SUM(IF($B$15:$B$44=$B60,IF($C$15:$C$44=I$51,($L$15:$L$44),0)))</f>
        <v>0</v>
      </c>
      <c r="J60" s="126">
        <f t="array" aca="1" ref="J60" ca="1">SUM(IF($B$15:$B$44=$B60,IF($C$15:$C$44=J$51,($L$15:$L$44),0)))</f>
        <v>0</v>
      </c>
      <c r="K60" s="126">
        <f t="array" aca="1" ref="K60" ca="1">SUM(IF($B$15:$B$44=$B60,IF($C$15:$C$44=K$51,($L$15:$L$44),0)))</f>
        <v>0</v>
      </c>
      <c r="L60" s="127">
        <f t="shared" ca="1" si="12"/>
        <v>0</v>
      </c>
      <c r="R60" s="118"/>
      <c r="S60" s="118"/>
    </row>
    <row r="61" spans="1:21" ht="30" customHeight="1" x14ac:dyDescent="0.2">
      <c r="B61" s="125" t="str">
        <f t="array" ref="B61">IFERROR(INDEX($B$15:$B$44,MATCH(0,COUNTIF($B$52:$B60,$B$15:$B$44),0)),"")</f>
        <v/>
      </c>
      <c r="C61" s="126">
        <f t="array" aca="1" ref="C61" ca="1">SUM(IF($B$15:$B$44=$B61,IF($C$15:$C$44=C$51,($L$15:$L$44),0)))</f>
        <v>0</v>
      </c>
      <c r="D61" s="126">
        <f t="array" aca="1" ref="D61" ca="1">SUM(IF($B$15:$B$44=$B61,IF($C$15:$C$44=D$51,($L$15:$L$44),0)))</f>
        <v>0</v>
      </c>
      <c r="E61" s="126">
        <f t="array" aca="1" ref="E61" ca="1">SUM(IF($B$15:$B$44=$B61,IF($C$15:$C$44=E$51,($L$15:$L$44),0)))</f>
        <v>0</v>
      </c>
      <c r="F61" s="126">
        <f t="array" aca="1" ref="F61" ca="1">SUM(IF($B$15:$B$44=$B61,IF($C$15:$C$44=F$51,($L$15:$L$44),0)))</f>
        <v>0</v>
      </c>
      <c r="G61" s="126">
        <f t="array" aca="1" ref="G61" ca="1">SUM(IF($B$15:$B$44=$B61,IF($C$15:$C$44=G$51,($L$15:$L$44),0)))</f>
        <v>0</v>
      </c>
      <c r="H61" s="126">
        <f t="array" aca="1" ref="H61" ca="1">SUM(IF($B$15:$B$44=$B61,IF($C$15:$C$44=H$51,($L$15:$L$44),0)))</f>
        <v>0</v>
      </c>
      <c r="I61" s="126">
        <f t="array" aca="1" ref="I61" ca="1">SUM(IF($B$15:$B$44=$B61,IF($C$15:$C$44=I$51,($L$15:$L$44),0)))</f>
        <v>0</v>
      </c>
      <c r="J61" s="126">
        <f t="array" aca="1" ref="J61" ca="1">SUM(IF($B$15:$B$44=$B61,IF($C$15:$C$44=J$51,($L$15:$L$44),0)))</f>
        <v>0</v>
      </c>
      <c r="K61" s="126">
        <f t="array" aca="1" ref="K61" ca="1">SUM(IF($B$15:$B$44=$B61,IF($C$15:$C$44=K$51,($L$15:$L$44),0)))</f>
        <v>0</v>
      </c>
      <c r="L61" s="127">
        <f t="shared" ca="1" si="12"/>
        <v>0</v>
      </c>
      <c r="R61" s="118"/>
      <c r="S61" s="118"/>
    </row>
    <row r="62" spans="1:21" ht="30" customHeight="1" x14ac:dyDescent="0.2">
      <c r="B62" s="125" t="str">
        <f t="array" ref="B62">IFERROR(INDEX($B$15:$B$44,MATCH(0,COUNTIF($B$52:$B61,$B$15:$B$44),0)),"")</f>
        <v/>
      </c>
      <c r="C62" s="126">
        <f t="array" aca="1" ref="C62" ca="1">SUM(IF($B$15:$B$44=$B62,IF($C$15:$C$44=C$51,($L$15:$L$44),0)))</f>
        <v>0</v>
      </c>
      <c r="D62" s="126">
        <f t="array" aca="1" ref="D62" ca="1">SUM(IF($B$15:$B$44=$B62,IF($C$15:$C$44=D$51,($L$15:$L$44),0)))</f>
        <v>0</v>
      </c>
      <c r="E62" s="126">
        <f t="array" aca="1" ref="E62" ca="1">SUM(IF($B$15:$B$44=$B62,IF($C$15:$C$44=E$51,($L$15:$L$44),0)))</f>
        <v>0</v>
      </c>
      <c r="F62" s="126">
        <f t="array" aca="1" ref="F62" ca="1">SUM(IF($B$15:$B$44=$B62,IF($C$15:$C$44=F$51,($L$15:$L$44),0)))</f>
        <v>0</v>
      </c>
      <c r="G62" s="126">
        <f t="array" aca="1" ref="G62" ca="1">SUM(IF($B$15:$B$44=$B62,IF($C$15:$C$44=G$51,($L$15:$L$44),0)))</f>
        <v>0</v>
      </c>
      <c r="H62" s="126">
        <f t="array" aca="1" ref="H62" ca="1">SUM(IF($B$15:$B$44=$B62,IF($C$15:$C$44=H$51,($L$15:$L$44),0)))</f>
        <v>0</v>
      </c>
      <c r="I62" s="126">
        <f t="array" aca="1" ref="I62" ca="1">SUM(IF($B$15:$B$44=$B62,IF($C$15:$C$44=I$51,($L$15:$L$44),0)))</f>
        <v>0</v>
      </c>
      <c r="J62" s="126">
        <f t="array" aca="1" ref="J62" ca="1">SUM(IF($B$15:$B$44=$B62,IF($C$15:$C$44=J$51,($L$15:$L$44),0)))</f>
        <v>0</v>
      </c>
      <c r="K62" s="126">
        <f t="array" aca="1" ref="K62" ca="1">SUM(IF($B$15:$B$44=$B62,IF($C$15:$C$44=K$51,($L$15:$L$44),0)))</f>
        <v>0</v>
      </c>
      <c r="L62" s="127">
        <f t="shared" ca="1" si="12"/>
        <v>0</v>
      </c>
      <c r="R62" s="118"/>
      <c r="S62" s="118"/>
    </row>
    <row r="63" spans="1:21" ht="30" customHeight="1" x14ac:dyDescent="0.2">
      <c r="B63" s="125" t="str">
        <f t="array" ref="B63">IFERROR(INDEX($B$15:$B$44,MATCH(0,COUNTIF($B$52:$B62,$B$15:$B$44),0)),"")</f>
        <v/>
      </c>
      <c r="C63" s="126">
        <f t="array" aca="1" ref="C63" ca="1">SUM(IF($B$15:$B$44=$B63,IF($C$15:$C$44=C$51,($L$15:$L$44),0)))</f>
        <v>0</v>
      </c>
      <c r="D63" s="126">
        <f t="array" aca="1" ref="D63" ca="1">SUM(IF($B$15:$B$44=$B63,IF($C$15:$C$44=D$51,($L$15:$L$44),0)))</f>
        <v>0</v>
      </c>
      <c r="E63" s="126">
        <f t="array" aca="1" ref="E63" ca="1">SUM(IF($B$15:$B$44=$B63,IF($C$15:$C$44=E$51,($L$15:$L$44),0)))</f>
        <v>0</v>
      </c>
      <c r="F63" s="126">
        <f t="array" aca="1" ref="F63" ca="1">SUM(IF($B$15:$B$44=$B63,IF($C$15:$C$44=F$51,($L$15:$L$44),0)))</f>
        <v>0</v>
      </c>
      <c r="G63" s="126">
        <f t="array" aca="1" ref="G63" ca="1">SUM(IF($B$15:$B$44=$B63,IF($C$15:$C$44=G$51,($L$15:$L$44),0)))</f>
        <v>0</v>
      </c>
      <c r="H63" s="126">
        <f t="array" aca="1" ref="H63" ca="1">SUM(IF($B$15:$B$44=$B63,IF($C$15:$C$44=H$51,($L$15:$L$44),0)))</f>
        <v>0</v>
      </c>
      <c r="I63" s="126">
        <f t="array" aca="1" ref="I63" ca="1">SUM(IF($B$15:$B$44=$B63,IF($C$15:$C$44=I$51,($L$15:$L$44),0)))</f>
        <v>0</v>
      </c>
      <c r="J63" s="126">
        <f t="array" aca="1" ref="J63" ca="1">SUM(IF($B$15:$B$44=$B63,IF($C$15:$C$44=J$51,($L$15:$L$44),0)))</f>
        <v>0</v>
      </c>
      <c r="K63" s="126">
        <f t="array" aca="1" ref="K63" ca="1">SUM(IF($B$15:$B$44=$B63,IF($C$15:$C$44=K$51,($L$15:$L$44),0)))</f>
        <v>0</v>
      </c>
      <c r="L63" s="127">
        <f t="shared" ca="1" si="12"/>
        <v>0</v>
      </c>
      <c r="R63" s="118"/>
      <c r="S63" s="118"/>
    </row>
    <row r="64" spans="1:21" ht="30" customHeight="1" x14ac:dyDescent="0.2">
      <c r="B64" s="125" t="str">
        <f t="array" ref="B64">IFERROR(INDEX($B$15:$B$44,MATCH(0,COUNTIF($B$52:$B63,$B$15:$B$44),0)),"")</f>
        <v/>
      </c>
      <c r="C64" s="126">
        <f t="array" aca="1" ref="C64" ca="1">SUM(IF($B$15:$B$44=$B64,IF($C$15:$C$44=C$51,($L$15:$L$44),0)))</f>
        <v>0</v>
      </c>
      <c r="D64" s="126">
        <f t="array" aca="1" ref="D64" ca="1">SUM(IF($B$15:$B$44=$B64,IF($C$15:$C$44=D$51,($L$15:$L$44),0)))</f>
        <v>0</v>
      </c>
      <c r="E64" s="126">
        <f t="array" aca="1" ref="E64" ca="1">SUM(IF($B$15:$B$44=$B64,IF($C$15:$C$44=E$51,($L$15:$L$44),0)))</f>
        <v>0</v>
      </c>
      <c r="F64" s="126">
        <f t="array" aca="1" ref="F64" ca="1">SUM(IF($B$15:$B$44=$B64,IF($C$15:$C$44=F$51,($L$15:$L$44),0)))</f>
        <v>0</v>
      </c>
      <c r="G64" s="126">
        <f t="array" aca="1" ref="G64" ca="1">SUM(IF($B$15:$B$44=$B64,IF($C$15:$C$44=G$51,($L$15:$L$44),0)))</f>
        <v>0</v>
      </c>
      <c r="H64" s="126">
        <f t="array" aca="1" ref="H64" ca="1">SUM(IF($B$15:$B$44=$B64,IF($C$15:$C$44=H$51,($L$15:$L$44),0)))</f>
        <v>0</v>
      </c>
      <c r="I64" s="126">
        <f t="array" aca="1" ref="I64" ca="1">SUM(IF($B$15:$B$44=$B64,IF($C$15:$C$44=I$51,($L$15:$L$44),0)))</f>
        <v>0</v>
      </c>
      <c r="J64" s="126">
        <f t="array" aca="1" ref="J64" ca="1">SUM(IF($B$15:$B$44=$B64,IF($C$15:$C$44=J$51,($L$15:$L$44),0)))</f>
        <v>0</v>
      </c>
      <c r="K64" s="126">
        <f t="array" aca="1" ref="K64" ca="1">SUM(IF($B$15:$B$44=$B64,IF($C$15:$C$44=K$51,($L$15:$L$44),0)))</f>
        <v>0</v>
      </c>
      <c r="L64" s="127">
        <f t="shared" ca="1" si="12"/>
        <v>0</v>
      </c>
      <c r="R64" s="118"/>
      <c r="S64" s="118"/>
    </row>
    <row r="65" spans="2:19" ht="30" customHeight="1" x14ac:dyDescent="0.2">
      <c r="B65" s="125" t="str">
        <f t="array" ref="B65">IFERROR(INDEX($B$15:$B$44,MATCH(0,COUNTIF($B$52:$B64,$B$15:$B$44),0)),"")</f>
        <v/>
      </c>
      <c r="C65" s="126">
        <f t="array" aca="1" ref="C65" ca="1">SUM(IF($B$15:$B$44=$B65,IF($C$15:$C$44=C$51,($L$15:$L$44),0)))</f>
        <v>0</v>
      </c>
      <c r="D65" s="126">
        <f t="array" aca="1" ref="D65" ca="1">SUM(IF($B$15:$B$44=$B65,IF($C$15:$C$44=D$51,($L$15:$L$44),0)))</f>
        <v>0</v>
      </c>
      <c r="E65" s="126">
        <f t="array" aca="1" ref="E65" ca="1">SUM(IF($B$15:$B$44=$B65,IF($C$15:$C$44=E$51,($L$15:$L$44),0)))</f>
        <v>0</v>
      </c>
      <c r="F65" s="126">
        <f t="array" aca="1" ref="F65" ca="1">SUM(IF($B$15:$B$44=$B65,IF($C$15:$C$44=F$51,($L$15:$L$44),0)))</f>
        <v>0</v>
      </c>
      <c r="G65" s="126">
        <f t="array" aca="1" ref="G65" ca="1">SUM(IF($B$15:$B$44=$B65,IF($C$15:$C$44=G$51,($L$15:$L$44),0)))</f>
        <v>0</v>
      </c>
      <c r="H65" s="126">
        <f t="array" aca="1" ref="H65" ca="1">SUM(IF($B$15:$B$44=$B65,IF($C$15:$C$44=H$51,($L$15:$L$44),0)))</f>
        <v>0</v>
      </c>
      <c r="I65" s="126">
        <f t="array" aca="1" ref="I65" ca="1">SUM(IF($B$15:$B$44=$B65,IF($C$15:$C$44=I$51,($L$15:$L$44),0)))</f>
        <v>0</v>
      </c>
      <c r="J65" s="126">
        <f t="array" aca="1" ref="J65" ca="1">SUM(IF($B$15:$B$44=$B65,IF($C$15:$C$44=J$51,($L$15:$L$44),0)))</f>
        <v>0</v>
      </c>
      <c r="K65" s="126">
        <f t="array" aca="1" ref="K65" ca="1">SUM(IF($B$15:$B$44=$B65,IF($C$15:$C$44=K$51,($L$15:$L$44),0)))</f>
        <v>0</v>
      </c>
      <c r="L65" s="127">
        <f t="shared" ca="1" si="12"/>
        <v>0</v>
      </c>
      <c r="R65" s="118"/>
      <c r="S65" s="118"/>
    </row>
    <row r="66" spans="2:19" ht="30" customHeight="1" x14ac:dyDescent="0.2">
      <c r="B66" s="125" t="str">
        <f t="array" ref="B66">IFERROR(INDEX($B$15:$B$44,MATCH(0,COUNTIF($B$52:$B65,$B$15:$B$44),0)),"")</f>
        <v/>
      </c>
      <c r="C66" s="126">
        <f t="array" aca="1" ref="C66" ca="1">SUM(IF($B$15:$B$44=$B66,IF($C$15:$C$44=C$51,($L$15:$L$44),0)))</f>
        <v>0</v>
      </c>
      <c r="D66" s="126">
        <f t="array" aca="1" ref="D66" ca="1">SUM(IF($B$15:$B$44=$B66,IF($C$15:$C$44=D$51,($L$15:$L$44),0)))</f>
        <v>0</v>
      </c>
      <c r="E66" s="126">
        <f t="array" aca="1" ref="E66" ca="1">SUM(IF($B$15:$B$44=$B66,IF($C$15:$C$44=E$51,($L$15:$L$44),0)))</f>
        <v>0</v>
      </c>
      <c r="F66" s="126">
        <f t="array" aca="1" ref="F66" ca="1">SUM(IF($B$15:$B$44=$B66,IF($C$15:$C$44=F$51,($L$15:$L$44),0)))</f>
        <v>0</v>
      </c>
      <c r="G66" s="126">
        <f t="array" aca="1" ref="G66" ca="1">SUM(IF($B$15:$B$44=$B66,IF($C$15:$C$44=G$51,($L$15:$L$44),0)))</f>
        <v>0</v>
      </c>
      <c r="H66" s="126">
        <f t="array" aca="1" ref="H66" ca="1">SUM(IF($B$15:$B$44=$B66,IF($C$15:$C$44=H$51,($L$15:$L$44),0)))</f>
        <v>0</v>
      </c>
      <c r="I66" s="126">
        <f t="array" aca="1" ref="I66" ca="1">SUM(IF($B$15:$B$44=$B66,IF($C$15:$C$44=I$51,($L$15:$L$44),0)))</f>
        <v>0</v>
      </c>
      <c r="J66" s="126">
        <f t="array" aca="1" ref="J66" ca="1">SUM(IF($B$15:$B$44=$B66,IF($C$15:$C$44=J$51,($L$15:$L$44),0)))</f>
        <v>0</v>
      </c>
      <c r="K66" s="126">
        <f t="array" aca="1" ref="K66" ca="1">SUM(IF($B$15:$B$44=$B66,IF($C$15:$C$44=K$51,($L$15:$L$44),0)))</f>
        <v>0</v>
      </c>
      <c r="L66" s="127">
        <f t="shared" ca="1" si="12"/>
        <v>0</v>
      </c>
      <c r="R66" s="118"/>
      <c r="S66" s="118"/>
    </row>
    <row r="67" spans="2:19" ht="30" customHeight="1" x14ac:dyDescent="0.2">
      <c r="B67" s="125" t="str">
        <f t="array" ref="B67">IFERROR(INDEX($B$15:$B$44,MATCH(0,COUNTIF($B$52:$B66,$B$15:$B$44),0)),"")</f>
        <v/>
      </c>
      <c r="C67" s="126">
        <f t="array" aca="1" ref="C67" ca="1">SUM(IF($B$15:$B$44=$B67,IF($C$15:$C$44=C$51,($L$15:$L$44),0)))</f>
        <v>0</v>
      </c>
      <c r="D67" s="126">
        <f t="array" aca="1" ref="D67" ca="1">SUM(IF($B$15:$B$44=$B67,IF($C$15:$C$44=D$51,($L$15:$L$44),0)))</f>
        <v>0</v>
      </c>
      <c r="E67" s="126">
        <f t="array" aca="1" ref="E67" ca="1">SUM(IF($B$15:$B$44=$B67,IF($C$15:$C$44=E$51,($L$15:$L$44),0)))</f>
        <v>0</v>
      </c>
      <c r="F67" s="126">
        <f t="array" aca="1" ref="F67" ca="1">SUM(IF($B$15:$B$44=$B67,IF($C$15:$C$44=F$51,($L$15:$L$44),0)))</f>
        <v>0</v>
      </c>
      <c r="G67" s="126">
        <f t="array" aca="1" ref="G67" ca="1">SUM(IF($B$15:$B$44=$B67,IF($C$15:$C$44=G$51,($L$15:$L$44),0)))</f>
        <v>0</v>
      </c>
      <c r="H67" s="126">
        <f t="array" aca="1" ref="H67" ca="1">SUM(IF($B$15:$B$44=$B67,IF($C$15:$C$44=H$51,($L$15:$L$44),0)))</f>
        <v>0</v>
      </c>
      <c r="I67" s="126">
        <f t="array" aca="1" ref="I67" ca="1">SUM(IF($B$15:$B$44=$B67,IF($C$15:$C$44=I$51,($L$15:$L$44),0)))</f>
        <v>0</v>
      </c>
      <c r="J67" s="126">
        <f t="array" aca="1" ref="J67" ca="1">SUM(IF($B$15:$B$44=$B67,IF($C$15:$C$44=J$51,($L$15:$L$44),0)))</f>
        <v>0</v>
      </c>
      <c r="K67" s="126">
        <f t="array" aca="1" ref="K67" ca="1">SUM(IF($B$15:$B$44=$B67,IF($C$15:$C$44=K$51,($L$15:$L$44),0)))</f>
        <v>0</v>
      </c>
      <c r="L67" s="127">
        <f t="shared" ca="1" si="12"/>
        <v>0</v>
      </c>
      <c r="R67" s="118"/>
      <c r="S67" s="118"/>
    </row>
    <row r="68" spans="2:19" ht="30" customHeight="1" x14ac:dyDescent="0.2">
      <c r="B68" s="125" t="str">
        <f t="array" ref="B68">IFERROR(INDEX($B$15:$B$44,MATCH(0,COUNTIF($B$52:$B67,$B$15:$B$44),0)),"")</f>
        <v/>
      </c>
      <c r="C68" s="126">
        <f t="array" aca="1" ref="C68" ca="1">SUM(IF($B$15:$B$44=$B68,IF($C$15:$C$44=C$51,($L$15:$L$44),0)))</f>
        <v>0</v>
      </c>
      <c r="D68" s="126">
        <f t="array" aca="1" ref="D68" ca="1">SUM(IF($B$15:$B$44=$B68,IF($C$15:$C$44=D$51,($L$15:$L$44),0)))</f>
        <v>0</v>
      </c>
      <c r="E68" s="126">
        <f t="array" aca="1" ref="E68" ca="1">SUM(IF($B$15:$B$44=$B68,IF($C$15:$C$44=E$51,($L$15:$L$44),0)))</f>
        <v>0</v>
      </c>
      <c r="F68" s="126">
        <f t="array" aca="1" ref="F68" ca="1">SUM(IF($B$15:$B$44=$B68,IF($C$15:$C$44=F$51,($L$15:$L$44),0)))</f>
        <v>0</v>
      </c>
      <c r="G68" s="126">
        <f t="array" aca="1" ref="G68" ca="1">SUM(IF($B$15:$B$44=$B68,IF($C$15:$C$44=G$51,($L$15:$L$44),0)))</f>
        <v>0</v>
      </c>
      <c r="H68" s="126">
        <f t="array" aca="1" ref="H68" ca="1">SUM(IF($B$15:$B$44=$B68,IF($C$15:$C$44=H$51,($L$15:$L$44),0)))</f>
        <v>0</v>
      </c>
      <c r="I68" s="126">
        <f t="array" aca="1" ref="I68" ca="1">SUM(IF($B$15:$B$44=$B68,IF($C$15:$C$44=I$51,($L$15:$L$44),0)))</f>
        <v>0</v>
      </c>
      <c r="J68" s="126">
        <f t="array" aca="1" ref="J68" ca="1">SUM(IF($B$15:$B$44=$B68,IF($C$15:$C$44=J$51,($L$15:$L$44),0)))</f>
        <v>0</v>
      </c>
      <c r="K68" s="126">
        <f t="array" aca="1" ref="K68" ca="1">SUM(IF($B$15:$B$44=$B68,IF($C$15:$C$44=K$51,($L$15:$L$44),0)))</f>
        <v>0</v>
      </c>
      <c r="L68" s="127">
        <f t="shared" ca="1" si="12"/>
        <v>0</v>
      </c>
      <c r="R68" s="118"/>
      <c r="S68" s="118"/>
    </row>
    <row r="69" spans="2:19" ht="30" customHeight="1" x14ac:dyDescent="0.2">
      <c r="B69" s="125" t="str">
        <f t="array" ref="B69">IFERROR(INDEX($B$15:$B$44,MATCH(0,COUNTIF($B$52:$B68,$B$15:$B$44),0)),"")</f>
        <v/>
      </c>
      <c r="C69" s="126">
        <f t="array" aca="1" ref="C69" ca="1">SUM(IF($B$15:$B$44=$B69,IF($C$15:$C$44=C$51,($L$15:$L$44),0)))</f>
        <v>0</v>
      </c>
      <c r="D69" s="126">
        <f t="array" aca="1" ref="D69" ca="1">SUM(IF($B$15:$B$44=$B69,IF($C$15:$C$44=D$51,($L$15:$L$44),0)))</f>
        <v>0</v>
      </c>
      <c r="E69" s="126">
        <f t="array" aca="1" ref="E69" ca="1">SUM(IF($B$15:$B$44=$B69,IF($C$15:$C$44=E$51,($L$15:$L$44),0)))</f>
        <v>0</v>
      </c>
      <c r="F69" s="126">
        <f t="array" aca="1" ref="F69" ca="1">SUM(IF($B$15:$B$44=$B69,IF($C$15:$C$44=F$51,($L$15:$L$44),0)))</f>
        <v>0</v>
      </c>
      <c r="G69" s="126">
        <f t="array" aca="1" ref="G69" ca="1">SUM(IF($B$15:$B$44=$B69,IF($C$15:$C$44=G$51,($L$15:$L$44),0)))</f>
        <v>0</v>
      </c>
      <c r="H69" s="126">
        <f t="array" aca="1" ref="H69" ca="1">SUM(IF($B$15:$B$44=$B69,IF($C$15:$C$44=H$51,($L$15:$L$44),0)))</f>
        <v>0</v>
      </c>
      <c r="I69" s="126">
        <f t="array" aca="1" ref="I69" ca="1">SUM(IF($B$15:$B$44=$B69,IF($C$15:$C$44=I$51,($L$15:$L$44),0)))</f>
        <v>0</v>
      </c>
      <c r="J69" s="126">
        <f t="array" aca="1" ref="J69" ca="1">SUM(IF($B$15:$B$44=$B69,IF($C$15:$C$44=J$51,($L$15:$L$44),0)))</f>
        <v>0</v>
      </c>
      <c r="K69" s="126">
        <f t="array" aca="1" ref="K69" ca="1">SUM(IF($B$15:$B$44=$B69,IF($C$15:$C$44=K$51,($L$15:$L$44),0)))</f>
        <v>0</v>
      </c>
      <c r="L69" s="127">
        <f t="shared" ca="1" si="12"/>
        <v>0</v>
      </c>
      <c r="R69" s="118"/>
      <c r="S69" s="118"/>
    </row>
    <row r="70" spans="2:19" ht="30" customHeight="1" x14ac:dyDescent="0.2">
      <c r="B70" s="125" t="str">
        <f t="array" ref="B70">IFERROR(INDEX($B$15:$B$44,MATCH(0,COUNTIF($B$52:$B69,$B$15:$B$44),0)),"")</f>
        <v/>
      </c>
      <c r="C70" s="126">
        <f t="array" aca="1" ref="C70" ca="1">SUM(IF($B$15:$B$44=$B70,IF($C$15:$C$44=C$51,($L$15:$L$44),0)))</f>
        <v>0</v>
      </c>
      <c r="D70" s="126">
        <f t="array" aca="1" ref="D70" ca="1">SUM(IF($B$15:$B$44=$B70,IF($C$15:$C$44=D$51,($L$15:$L$44),0)))</f>
        <v>0</v>
      </c>
      <c r="E70" s="126">
        <f t="array" aca="1" ref="E70" ca="1">SUM(IF($B$15:$B$44=$B70,IF($C$15:$C$44=E$51,($L$15:$L$44),0)))</f>
        <v>0</v>
      </c>
      <c r="F70" s="126">
        <f t="array" aca="1" ref="F70" ca="1">SUM(IF($B$15:$B$44=$B70,IF($C$15:$C$44=F$51,($L$15:$L$44),0)))</f>
        <v>0</v>
      </c>
      <c r="G70" s="126">
        <f t="array" aca="1" ref="G70" ca="1">SUM(IF($B$15:$B$44=$B70,IF($C$15:$C$44=G$51,($L$15:$L$44),0)))</f>
        <v>0</v>
      </c>
      <c r="H70" s="126">
        <f t="array" aca="1" ref="H70" ca="1">SUM(IF($B$15:$B$44=$B70,IF($C$15:$C$44=H$51,($L$15:$L$44),0)))</f>
        <v>0</v>
      </c>
      <c r="I70" s="126">
        <f t="array" aca="1" ref="I70" ca="1">SUM(IF($B$15:$B$44=$B70,IF($C$15:$C$44=I$51,($L$15:$L$44),0)))</f>
        <v>0</v>
      </c>
      <c r="J70" s="126">
        <f t="array" aca="1" ref="J70" ca="1">SUM(IF($B$15:$B$44=$B70,IF($C$15:$C$44=J$51,($L$15:$L$44),0)))</f>
        <v>0</v>
      </c>
      <c r="K70" s="126">
        <f t="array" aca="1" ref="K70" ca="1">SUM(IF($B$15:$B$44=$B70,IF($C$15:$C$44=K$51,($L$15:$L$44),0)))</f>
        <v>0</v>
      </c>
      <c r="L70" s="127">
        <f t="shared" ca="1" si="12"/>
        <v>0</v>
      </c>
      <c r="R70" s="118"/>
      <c r="S70" s="118"/>
    </row>
    <row r="71" spans="2:19" ht="30" customHeight="1" x14ac:dyDescent="0.2">
      <c r="B71" s="125" t="str">
        <f t="array" ref="B71">IFERROR(INDEX($B$15:$B$44,MATCH(0,COUNTIF($B$52:$B70,$B$15:$B$44),0)),"")</f>
        <v/>
      </c>
      <c r="C71" s="126">
        <f t="array" aca="1" ref="C71" ca="1">SUM(IF($B$15:$B$44=$B71,IF($C$15:$C$44=C$51,($L$15:$L$44),0)))</f>
        <v>0</v>
      </c>
      <c r="D71" s="126">
        <f t="array" aca="1" ref="D71" ca="1">SUM(IF($B$15:$B$44=$B71,IF($C$15:$C$44=D$51,($L$15:$L$44),0)))</f>
        <v>0</v>
      </c>
      <c r="E71" s="126">
        <f t="array" aca="1" ref="E71" ca="1">SUM(IF($B$15:$B$44=$B71,IF($C$15:$C$44=E$51,($L$15:$L$44),0)))</f>
        <v>0</v>
      </c>
      <c r="F71" s="126">
        <f t="array" aca="1" ref="F71" ca="1">SUM(IF($B$15:$B$44=$B71,IF($C$15:$C$44=F$51,($L$15:$L$44),0)))</f>
        <v>0</v>
      </c>
      <c r="G71" s="126">
        <f t="array" aca="1" ref="G71" ca="1">SUM(IF($B$15:$B$44=$B71,IF($C$15:$C$44=G$51,($L$15:$L$44),0)))</f>
        <v>0</v>
      </c>
      <c r="H71" s="126">
        <f t="array" aca="1" ref="H71" ca="1">SUM(IF($B$15:$B$44=$B71,IF($C$15:$C$44=H$51,($L$15:$L$44),0)))</f>
        <v>0</v>
      </c>
      <c r="I71" s="126">
        <f t="array" aca="1" ref="I71" ca="1">SUM(IF($B$15:$B$44=$B71,IF($C$15:$C$44=I$51,($L$15:$L$44),0)))</f>
        <v>0</v>
      </c>
      <c r="J71" s="126">
        <f t="array" aca="1" ref="J71" ca="1">SUM(IF($B$15:$B$44=$B71,IF($C$15:$C$44=J$51,($L$15:$L$44),0)))</f>
        <v>0</v>
      </c>
      <c r="K71" s="126">
        <f t="array" aca="1" ref="K71" ca="1">SUM(IF($B$15:$B$44=$B71,IF($C$15:$C$44=K$51,($L$15:$L$44),0)))</f>
        <v>0</v>
      </c>
      <c r="L71" s="127">
        <f t="shared" ca="1" si="12"/>
        <v>0</v>
      </c>
      <c r="R71" s="118"/>
      <c r="S71" s="118"/>
    </row>
    <row r="72" spans="2:19" ht="30" customHeight="1" x14ac:dyDescent="0.2">
      <c r="B72" s="125" t="str">
        <f t="array" ref="B72">IFERROR(INDEX($B$15:$B$44,MATCH(0,COUNTIF($B$52:$B71,$B$15:$B$44),0)),"")</f>
        <v/>
      </c>
      <c r="C72" s="126">
        <f t="array" aca="1" ref="C72" ca="1">SUM(IF($B$15:$B$44=$B72,IF($C$15:$C$44=C$51,($L$15:$L$44),0)))</f>
        <v>0</v>
      </c>
      <c r="D72" s="126">
        <f t="array" aca="1" ref="D72" ca="1">SUM(IF($B$15:$B$44=$B72,IF($C$15:$C$44=D$51,($L$15:$L$44),0)))</f>
        <v>0</v>
      </c>
      <c r="E72" s="126">
        <f t="array" aca="1" ref="E72" ca="1">SUM(IF($B$15:$B$44=$B72,IF($C$15:$C$44=E$51,($L$15:$L$44),0)))</f>
        <v>0</v>
      </c>
      <c r="F72" s="126">
        <f t="array" aca="1" ref="F72" ca="1">SUM(IF($B$15:$B$44=$B72,IF($C$15:$C$44=F$51,($L$15:$L$44),0)))</f>
        <v>0</v>
      </c>
      <c r="G72" s="126">
        <f t="array" aca="1" ref="G72" ca="1">SUM(IF($B$15:$B$44=$B72,IF($C$15:$C$44=G$51,($L$15:$L$44),0)))</f>
        <v>0</v>
      </c>
      <c r="H72" s="126">
        <f t="array" aca="1" ref="H72" ca="1">SUM(IF($B$15:$B$44=$B72,IF($C$15:$C$44=H$51,($L$15:$L$44),0)))</f>
        <v>0</v>
      </c>
      <c r="I72" s="126">
        <f t="array" aca="1" ref="I72" ca="1">SUM(IF($B$15:$B$44=$B72,IF($C$15:$C$44=I$51,($L$15:$L$44),0)))</f>
        <v>0</v>
      </c>
      <c r="J72" s="126">
        <f t="array" aca="1" ref="J72" ca="1">SUM(IF($B$15:$B$44=$B72,IF($C$15:$C$44=J$51,($L$15:$L$44),0)))</f>
        <v>0</v>
      </c>
      <c r="K72" s="126">
        <f t="array" aca="1" ref="K72" ca="1">SUM(IF($B$15:$B$44=$B72,IF($C$15:$C$44=K$51,($L$15:$L$44),0)))</f>
        <v>0</v>
      </c>
      <c r="L72" s="127">
        <f t="shared" ca="1" si="12"/>
        <v>0</v>
      </c>
      <c r="R72" s="118"/>
      <c r="S72" s="118"/>
    </row>
    <row r="73" spans="2:19" ht="30" customHeight="1" x14ac:dyDescent="0.2">
      <c r="B73" s="125" t="str">
        <f t="array" ref="B73">IFERROR(INDEX($B$15:$B$44,MATCH(0,COUNTIF($B$52:$B72,$B$15:$B$44),0)),"")</f>
        <v/>
      </c>
      <c r="C73" s="126">
        <f t="array" aca="1" ref="C73" ca="1">SUM(IF($B$15:$B$44=$B73,IF($C$15:$C$44=C$51,($L$15:$L$44),0)))</f>
        <v>0</v>
      </c>
      <c r="D73" s="126">
        <f t="array" aca="1" ref="D73" ca="1">SUM(IF($B$15:$B$44=$B73,IF($C$15:$C$44=D$51,($L$15:$L$44),0)))</f>
        <v>0</v>
      </c>
      <c r="E73" s="126">
        <f t="array" aca="1" ref="E73" ca="1">SUM(IF($B$15:$B$44=$B73,IF($C$15:$C$44=E$51,($L$15:$L$44),0)))</f>
        <v>0</v>
      </c>
      <c r="F73" s="126">
        <f t="array" aca="1" ref="F73" ca="1">SUM(IF($B$15:$B$44=$B73,IF($C$15:$C$44=F$51,($L$15:$L$44),0)))</f>
        <v>0</v>
      </c>
      <c r="G73" s="126">
        <f t="array" aca="1" ref="G73" ca="1">SUM(IF($B$15:$B$44=$B73,IF($C$15:$C$44=G$51,($L$15:$L$44),0)))</f>
        <v>0</v>
      </c>
      <c r="H73" s="126">
        <f t="array" aca="1" ref="H73" ca="1">SUM(IF($B$15:$B$44=$B73,IF($C$15:$C$44=H$51,($L$15:$L$44),0)))</f>
        <v>0</v>
      </c>
      <c r="I73" s="126">
        <f t="array" aca="1" ref="I73" ca="1">SUM(IF($B$15:$B$44=$B73,IF($C$15:$C$44=I$51,($L$15:$L$44),0)))</f>
        <v>0</v>
      </c>
      <c r="J73" s="126">
        <f t="array" aca="1" ref="J73" ca="1">SUM(IF($B$15:$B$44=$B73,IF($C$15:$C$44=J$51,($L$15:$L$44),0)))</f>
        <v>0</v>
      </c>
      <c r="K73" s="126">
        <f t="array" aca="1" ref="K73" ca="1">SUM(IF($B$15:$B$44=$B73,IF($C$15:$C$44=K$51,($L$15:$L$44),0)))</f>
        <v>0</v>
      </c>
      <c r="L73" s="127">
        <f t="shared" ca="1" si="12"/>
        <v>0</v>
      </c>
      <c r="R73" s="118"/>
      <c r="S73" s="118"/>
    </row>
    <row r="74" spans="2:19" ht="30" customHeight="1" x14ac:dyDescent="0.2">
      <c r="B74" s="125" t="str">
        <f t="array" ref="B74">IFERROR(INDEX($B$15:$B$44,MATCH(0,COUNTIF($B$52:$B73,$B$15:$B$44),0)),"")</f>
        <v/>
      </c>
      <c r="C74" s="126">
        <f t="array" aca="1" ref="C74" ca="1">SUM(IF($B$15:$B$44=$B74,IF($C$15:$C$44=C$51,($L$15:$L$44),0)))</f>
        <v>0</v>
      </c>
      <c r="D74" s="126">
        <f t="array" aca="1" ref="D74" ca="1">SUM(IF($B$15:$B$44=$B74,IF($C$15:$C$44=D$51,($L$15:$L$44),0)))</f>
        <v>0</v>
      </c>
      <c r="E74" s="126">
        <f t="array" aca="1" ref="E74" ca="1">SUM(IF($B$15:$B$44=$B74,IF($C$15:$C$44=E$51,($L$15:$L$44),0)))</f>
        <v>0</v>
      </c>
      <c r="F74" s="126">
        <f t="array" aca="1" ref="F74" ca="1">SUM(IF($B$15:$B$44=$B74,IF($C$15:$C$44=F$51,($L$15:$L$44),0)))</f>
        <v>0</v>
      </c>
      <c r="G74" s="126">
        <f t="array" aca="1" ref="G74" ca="1">SUM(IF($B$15:$B$44=$B74,IF($C$15:$C$44=G$51,($L$15:$L$44),0)))</f>
        <v>0</v>
      </c>
      <c r="H74" s="126">
        <f t="array" aca="1" ref="H74" ca="1">SUM(IF($B$15:$B$44=$B74,IF($C$15:$C$44=H$51,($L$15:$L$44),0)))</f>
        <v>0</v>
      </c>
      <c r="I74" s="126">
        <f t="array" aca="1" ref="I74" ca="1">SUM(IF($B$15:$B$44=$B74,IF($C$15:$C$44=I$51,($L$15:$L$44),0)))</f>
        <v>0</v>
      </c>
      <c r="J74" s="126">
        <f t="array" aca="1" ref="J74" ca="1">SUM(IF($B$15:$B$44=$B74,IF($C$15:$C$44=J$51,($L$15:$L$44),0)))</f>
        <v>0</v>
      </c>
      <c r="K74" s="126">
        <f t="array" aca="1" ref="K74" ca="1">SUM(IF($B$15:$B$44=$B74,IF($C$15:$C$44=K$51,($L$15:$L$44),0)))</f>
        <v>0</v>
      </c>
      <c r="L74" s="127">
        <f t="shared" ca="1" si="12"/>
        <v>0</v>
      </c>
      <c r="R74" s="118"/>
      <c r="S74" s="118"/>
    </row>
    <row r="75" spans="2:19" ht="30" customHeight="1" x14ac:dyDescent="0.2">
      <c r="B75" s="125" t="str">
        <f t="array" ref="B75">IFERROR(INDEX($B$15:$B$44,MATCH(0,COUNTIF($B$52:$B74,$B$15:$B$44),0)),"")</f>
        <v/>
      </c>
      <c r="C75" s="126">
        <f t="array" aca="1" ref="C75" ca="1">SUM(IF($B$15:$B$44=$B75,IF($C$15:$C$44=C$51,($L$15:$L$44),0)))</f>
        <v>0</v>
      </c>
      <c r="D75" s="126">
        <f t="array" aca="1" ref="D75" ca="1">SUM(IF($B$15:$B$44=$B75,IF($C$15:$C$44=D$51,($L$15:$L$44),0)))</f>
        <v>0</v>
      </c>
      <c r="E75" s="126">
        <f t="array" aca="1" ref="E75" ca="1">SUM(IF($B$15:$B$44=$B75,IF($C$15:$C$44=E$51,($L$15:$L$44),0)))</f>
        <v>0</v>
      </c>
      <c r="F75" s="126">
        <f t="array" aca="1" ref="F75" ca="1">SUM(IF($B$15:$B$44=$B75,IF($C$15:$C$44=F$51,($L$15:$L$44),0)))</f>
        <v>0</v>
      </c>
      <c r="G75" s="126">
        <f t="array" aca="1" ref="G75" ca="1">SUM(IF($B$15:$B$44=$B75,IF($C$15:$C$44=G$51,($L$15:$L$44),0)))</f>
        <v>0</v>
      </c>
      <c r="H75" s="126">
        <f t="array" aca="1" ref="H75" ca="1">SUM(IF($B$15:$B$44=$B75,IF($C$15:$C$44=H$51,($L$15:$L$44),0)))</f>
        <v>0</v>
      </c>
      <c r="I75" s="126">
        <f t="array" aca="1" ref="I75" ca="1">SUM(IF($B$15:$B$44=$B75,IF($C$15:$C$44=I$51,($L$15:$L$44),0)))</f>
        <v>0</v>
      </c>
      <c r="J75" s="126">
        <f t="array" aca="1" ref="J75" ca="1">SUM(IF($B$15:$B$44=$B75,IF($C$15:$C$44=J$51,($L$15:$L$44),0)))</f>
        <v>0</v>
      </c>
      <c r="K75" s="126">
        <f t="array" aca="1" ref="K75" ca="1">SUM(IF($B$15:$B$44=$B75,IF($C$15:$C$44=K$51,($L$15:$L$44),0)))</f>
        <v>0</v>
      </c>
      <c r="L75" s="127">
        <f t="shared" ca="1" si="12"/>
        <v>0</v>
      </c>
      <c r="R75" s="118"/>
      <c r="S75" s="118"/>
    </row>
    <row r="76" spans="2:19" ht="30" customHeight="1" x14ac:dyDescent="0.2">
      <c r="B76" s="125" t="str">
        <f t="array" ref="B76">IFERROR(INDEX($B$15:$B$44,MATCH(0,COUNTIF($B$52:$B75,$B$15:$B$44),0)),"")</f>
        <v/>
      </c>
      <c r="C76" s="126">
        <f t="array" aca="1" ref="C76" ca="1">SUM(IF($B$15:$B$44=$B76,IF($C$15:$C$44=C$51,($L$15:$L$44),0)))</f>
        <v>0</v>
      </c>
      <c r="D76" s="126">
        <f t="array" aca="1" ref="D76" ca="1">SUM(IF($B$15:$B$44=$B76,IF($C$15:$C$44=D$51,($L$15:$L$44),0)))</f>
        <v>0</v>
      </c>
      <c r="E76" s="126">
        <f t="array" aca="1" ref="E76" ca="1">SUM(IF($B$15:$B$44=$B76,IF($C$15:$C$44=E$51,($L$15:$L$44),0)))</f>
        <v>0</v>
      </c>
      <c r="F76" s="126">
        <f t="array" aca="1" ref="F76" ca="1">SUM(IF($B$15:$B$44=$B76,IF($C$15:$C$44=F$51,($L$15:$L$44),0)))</f>
        <v>0</v>
      </c>
      <c r="G76" s="126">
        <f t="array" aca="1" ref="G76" ca="1">SUM(IF($B$15:$B$44=$B76,IF($C$15:$C$44=G$51,($L$15:$L$44),0)))</f>
        <v>0</v>
      </c>
      <c r="H76" s="126">
        <f t="array" aca="1" ref="H76" ca="1">SUM(IF($B$15:$B$44=$B76,IF($C$15:$C$44=H$51,($L$15:$L$44),0)))</f>
        <v>0</v>
      </c>
      <c r="I76" s="126">
        <f t="array" aca="1" ref="I76" ca="1">SUM(IF($B$15:$B$44=$B76,IF($C$15:$C$44=I$51,($L$15:$L$44),0)))</f>
        <v>0</v>
      </c>
      <c r="J76" s="126">
        <f t="array" aca="1" ref="J76" ca="1">SUM(IF($B$15:$B$44=$B76,IF($C$15:$C$44=J$51,($L$15:$L$44),0)))</f>
        <v>0</v>
      </c>
      <c r="K76" s="126">
        <f t="array" aca="1" ref="K76" ca="1">SUM(IF($B$15:$B$44=$B76,IF($C$15:$C$44=K$51,($L$15:$L$44),0)))</f>
        <v>0</v>
      </c>
      <c r="L76" s="127">
        <f t="shared" ca="1" si="12"/>
        <v>0</v>
      </c>
      <c r="R76" s="118"/>
      <c r="S76" s="118"/>
    </row>
    <row r="77" spans="2:19" ht="30" customHeight="1" x14ac:dyDescent="0.2">
      <c r="B77" s="125" t="str">
        <f t="array" ref="B77">IFERROR(INDEX($B$15:$B$44,MATCH(0,COUNTIF($B$52:$B76,$B$15:$B$44),0)),"")</f>
        <v/>
      </c>
      <c r="C77" s="126">
        <f t="array" aca="1" ref="C77" ca="1">SUM(IF($B$15:$B$44=$B77,IF($C$15:$C$44=C$51,($L$15:$L$44),0)))</f>
        <v>0</v>
      </c>
      <c r="D77" s="126">
        <f t="array" aca="1" ref="D77" ca="1">SUM(IF($B$15:$B$44=$B77,IF($C$15:$C$44=D$51,($L$15:$L$44),0)))</f>
        <v>0</v>
      </c>
      <c r="E77" s="126">
        <f t="array" aca="1" ref="E77" ca="1">SUM(IF($B$15:$B$44=$B77,IF($C$15:$C$44=E$51,($L$15:$L$44),0)))</f>
        <v>0</v>
      </c>
      <c r="F77" s="126">
        <f t="array" aca="1" ref="F77" ca="1">SUM(IF($B$15:$B$44=$B77,IF($C$15:$C$44=F$51,($L$15:$L$44),0)))</f>
        <v>0</v>
      </c>
      <c r="G77" s="126">
        <f t="array" aca="1" ref="G77" ca="1">SUM(IF($B$15:$B$44=$B77,IF($C$15:$C$44=G$51,($L$15:$L$44),0)))</f>
        <v>0</v>
      </c>
      <c r="H77" s="126">
        <f t="array" aca="1" ref="H77" ca="1">SUM(IF($B$15:$B$44=$B77,IF($C$15:$C$44=H$51,($L$15:$L$44),0)))</f>
        <v>0</v>
      </c>
      <c r="I77" s="126">
        <f t="array" aca="1" ref="I77" ca="1">SUM(IF($B$15:$B$44=$B77,IF($C$15:$C$44=I$51,($L$15:$L$44),0)))</f>
        <v>0</v>
      </c>
      <c r="J77" s="126">
        <f t="array" aca="1" ref="J77" ca="1">SUM(IF($B$15:$B$44=$B77,IF($C$15:$C$44=J$51,($L$15:$L$44),0)))</f>
        <v>0</v>
      </c>
      <c r="K77" s="126">
        <f t="array" aca="1" ref="K77" ca="1">SUM(IF($B$15:$B$44=$B77,IF($C$15:$C$44=K$51,($L$15:$L$44),0)))</f>
        <v>0</v>
      </c>
      <c r="L77" s="127">
        <f t="shared" ca="1" si="12"/>
        <v>0</v>
      </c>
      <c r="R77" s="118"/>
      <c r="S77" s="118"/>
    </row>
    <row r="78" spans="2:19" ht="30" customHeight="1" x14ac:dyDescent="0.2">
      <c r="B78" s="125" t="str">
        <f t="array" ref="B78">IFERROR(INDEX($B$15:$B$44,MATCH(0,COUNTIF($B$52:$B77,$B$15:$B$44),0)),"")</f>
        <v/>
      </c>
      <c r="C78" s="126">
        <f t="array" aca="1" ref="C78" ca="1">SUM(IF($B$15:$B$44=$B78,IF($C$15:$C$44=C$51,($L$15:$L$44),0)))</f>
        <v>0</v>
      </c>
      <c r="D78" s="126">
        <f t="array" aca="1" ref="D78" ca="1">SUM(IF($B$15:$B$44=$B78,IF($C$15:$C$44=D$51,($L$15:$L$44),0)))</f>
        <v>0</v>
      </c>
      <c r="E78" s="126">
        <f t="array" aca="1" ref="E78" ca="1">SUM(IF($B$15:$B$44=$B78,IF($C$15:$C$44=E$51,($L$15:$L$44),0)))</f>
        <v>0</v>
      </c>
      <c r="F78" s="126">
        <f t="array" aca="1" ref="F78" ca="1">SUM(IF($B$15:$B$44=$B78,IF($C$15:$C$44=F$51,($L$15:$L$44),0)))</f>
        <v>0</v>
      </c>
      <c r="G78" s="126">
        <f t="array" aca="1" ref="G78" ca="1">SUM(IF($B$15:$B$44=$B78,IF($C$15:$C$44=G$51,($L$15:$L$44),0)))</f>
        <v>0</v>
      </c>
      <c r="H78" s="126">
        <f t="array" aca="1" ref="H78" ca="1">SUM(IF($B$15:$B$44=$B78,IF($C$15:$C$44=H$51,($L$15:$L$44),0)))</f>
        <v>0</v>
      </c>
      <c r="I78" s="126">
        <f t="array" aca="1" ref="I78" ca="1">SUM(IF($B$15:$B$44=$B78,IF($C$15:$C$44=I$51,($L$15:$L$44),0)))</f>
        <v>0</v>
      </c>
      <c r="J78" s="126">
        <f t="array" aca="1" ref="J78" ca="1">SUM(IF($B$15:$B$44=$B78,IF($C$15:$C$44=J$51,($L$15:$L$44),0)))</f>
        <v>0</v>
      </c>
      <c r="K78" s="126">
        <f t="array" aca="1" ref="K78" ca="1">SUM(IF($B$15:$B$44=$B78,IF($C$15:$C$44=K$51,($L$15:$L$44),0)))</f>
        <v>0</v>
      </c>
      <c r="L78" s="127">
        <f t="shared" ca="1" si="12"/>
        <v>0</v>
      </c>
      <c r="R78" s="118"/>
      <c r="S78" s="118"/>
    </row>
    <row r="79" spans="2:19" ht="30" customHeight="1" x14ac:dyDescent="0.2">
      <c r="B79" s="125" t="str">
        <f t="array" ref="B79">IFERROR(INDEX($B$15:$B$44,MATCH(0,COUNTIF($B$52:$B78,$B$15:$B$44),0)),"")</f>
        <v/>
      </c>
      <c r="C79" s="126">
        <f t="array" aca="1" ref="C79" ca="1">SUM(IF($B$15:$B$44=$B79,IF($C$15:$C$44=C$51,($L$15:$L$44),0)))</f>
        <v>0</v>
      </c>
      <c r="D79" s="126">
        <f t="array" aca="1" ref="D79" ca="1">SUM(IF($B$15:$B$44=$B79,IF($C$15:$C$44=D$51,($L$15:$L$44),0)))</f>
        <v>0</v>
      </c>
      <c r="E79" s="126">
        <f t="array" aca="1" ref="E79" ca="1">SUM(IF($B$15:$B$44=$B79,IF($C$15:$C$44=E$51,($L$15:$L$44),0)))</f>
        <v>0</v>
      </c>
      <c r="F79" s="126">
        <f t="array" aca="1" ref="F79" ca="1">SUM(IF($B$15:$B$44=$B79,IF($C$15:$C$44=F$51,($L$15:$L$44),0)))</f>
        <v>0</v>
      </c>
      <c r="G79" s="126">
        <f t="array" aca="1" ref="G79" ca="1">SUM(IF($B$15:$B$44=$B79,IF($C$15:$C$44=G$51,($L$15:$L$44),0)))</f>
        <v>0</v>
      </c>
      <c r="H79" s="126">
        <f t="array" aca="1" ref="H79" ca="1">SUM(IF($B$15:$B$44=$B79,IF($C$15:$C$44=H$51,($L$15:$L$44),0)))</f>
        <v>0</v>
      </c>
      <c r="I79" s="126">
        <f t="array" aca="1" ref="I79" ca="1">SUM(IF($B$15:$B$44=$B79,IF($C$15:$C$44=I$51,($L$15:$L$44),0)))</f>
        <v>0</v>
      </c>
      <c r="J79" s="126">
        <f t="array" aca="1" ref="J79" ca="1">SUM(IF($B$15:$B$44=$B79,IF($C$15:$C$44=J$51,($L$15:$L$44),0)))</f>
        <v>0</v>
      </c>
      <c r="K79" s="126">
        <f t="array" aca="1" ref="K79" ca="1">SUM(IF($B$15:$B$44=$B79,IF($C$15:$C$44=K$51,($L$15:$L$44),0)))</f>
        <v>0</v>
      </c>
      <c r="L79" s="127">
        <f t="shared" ca="1" si="12"/>
        <v>0</v>
      </c>
      <c r="R79" s="118"/>
      <c r="S79" s="118"/>
    </row>
    <row r="80" spans="2:19" ht="30" customHeight="1" x14ac:dyDescent="0.2">
      <c r="B80" s="125" t="str">
        <f t="array" ref="B80">IFERROR(INDEX($B$15:$B$44,MATCH(0,COUNTIF($B$52:$B79,$B$15:$B$44),0)),"")</f>
        <v/>
      </c>
      <c r="C80" s="126">
        <f t="array" aca="1" ref="C80" ca="1">SUM(IF($B$15:$B$44=$B80,IF($C$15:$C$44=C$51,($L$15:$L$44),0)))</f>
        <v>0</v>
      </c>
      <c r="D80" s="126">
        <f t="array" aca="1" ref="D80" ca="1">SUM(IF($B$15:$B$44=$B80,IF($C$15:$C$44=D$51,($L$15:$L$44),0)))</f>
        <v>0</v>
      </c>
      <c r="E80" s="126">
        <f t="array" aca="1" ref="E80" ca="1">SUM(IF($B$15:$B$44=$B80,IF($C$15:$C$44=E$51,($L$15:$L$44),0)))</f>
        <v>0</v>
      </c>
      <c r="F80" s="126">
        <f t="array" aca="1" ref="F80" ca="1">SUM(IF($B$15:$B$44=$B80,IF($C$15:$C$44=F$51,($L$15:$L$44),0)))</f>
        <v>0</v>
      </c>
      <c r="G80" s="126">
        <f t="array" aca="1" ref="G80" ca="1">SUM(IF($B$15:$B$44=$B80,IF($C$15:$C$44=G$51,($L$15:$L$44),0)))</f>
        <v>0</v>
      </c>
      <c r="H80" s="126">
        <f t="array" aca="1" ref="H80" ca="1">SUM(IF($B$15:$B$44=$B80,IF($C$15:$C$44=H$51,($L$15:$L$44),0)))</f>
        <v>0</v>
      </c>
      <c r="I80" s="126">
        <f t="array" aca="1" ref="I80" ca="1">SUM(IF($B$15:$B$44=$B80,IF($C$15:$C$44=I$51,($L$15:$L$44),0)))</f>
        <v>0</v>
      </c>
      <c r="J80" s="126">
        <f t="array" aca="1" ref="J80" ca="1">SUM(IF($B$15:$B$44=$B80,IF($C$15:$C$44=J$51,($L$15:$L$44),0)))</f>
        <v>0</v>
      </c>
      <c r="K80" s="126">
        <f t="array" aca="1" ref="K80" ca="1">SUM(IF($B$15:$B$44=$B80,IF($C$15:$C$44=K$51,($L$15:$L$44),0)))</f>
        <v>0</v>
      </c>
      <c r="L80" s="127">
        <f t="shared" ca="1" si="12"/>
        <v>0</v>
      </c>
      <c r="R80" s="118"/>
      <c r="S80" s="118"/>
    </row>
    <row r="81" spans="1:19" ht="30" customHeight="1" x14ac:dyDescent="0.2">
      <c r="B81" s="125" t="str">
        <f t="array" ref="B81">IFERROR(INDEX($B$15:$B$44,MATCH(0,COUNTIF($B$52:$B80,$B$15:$B$44),0)),"")</f>
        <v/>
      </c>
      <c r="C81" s="126">
        <f t="array" aca="1" ref="C81" ca="1">SUM(IF($B$15:$B$44=$B81,IF($C$15:$C$44=C$51,($L$15:$L$44),0)))</f>
        <v>0</v>
      </c>
      <c r="D81" s="126">
        <f t="array" aca="1" ref="D81" ca="1">SUM(IF($B$15:$B$44=$B81,IF($C$15:$C$44=D$51,($L$15:$L$44),0)))</f>
        <v>0</v>
      </c>
      <c r="E81" s="126">
        <f t="array" aca="1" ref="E81" ca="1">SUM(IF($B$15:$B$44=$B81,IF($C$15:$C$44=E$51,($L$15:$L$44),0)))</f>
        <v>0</v>
      </c>
      <c r="F81" s="126">
        <f t="array" aca="1" ref="F81" ca="1">SUM(IF($B$15:$B$44=$B81,IF($C$15:$C$44=F$51,($L$15:$L$44),0)))</f>
        <v>0</v>
      </c>
      <c r="G81" s="126">
        <f t="array" aca="1" ref="G81" ca="1">SUM(IF($B$15:$B$44=$B81,IF($C$15:$C$44=G$51,($L$15:$L$44),0)))</f>
        <v>0</v>
      </c>
      <c r="H81" s="126">
        <f t="array" aca="1" ref="H81" ca="1">SUM(IF($B$15:$B$44=$B81,IF($C$15:$C$44=H$51,($L$15:$L$44),0)))</f>
        <v>0</v>
      </c>
      <c r="I81" s="126">
        <f t="array" aca="1" ref="I81" ca="1">SUM(IF($B$15:$B$44=$B81,IF($C$15:$C$44=I$51,($L$15:$L$44),0)))</f>
        <v>0</v>
      </c>
      <c r="J81" s="126">
        <f t="array" aca="1" ref="J81" ca="1">SUM(IF($B$15:$B$44=$B81,IF($C$15:$C$44=J$51,($L$15:$L$44),0)))</f>
        <v>0</v>
      </c>
      <c r="K81" s="126">
        <f t="array" aca="1" ref="K81" ca="1">SUM(IF($B$15:$B$44=$B81,IF($C$15:$C$44=K$51,($L$15:$L$44),0)))</f>
        <v>0</v>
      </c>
      <c r="L81" s="127">
        <f t="shared" ca="1" si="12"/>
        <v>0</v>
      </c>
      <c r="R81" s="118"/>
      <c r="S81" s="118"/>
    </row>
    <row r="82" spans="1:19" ht="30" customHeight="1" x14ac:dyDescent="0.2">
      <c r="B82" s="125" t="str">
        <f t="array" ref="B82">IFERROR(INDEX($B$15:$B$44,MATCH(0,COUNTIF($B$52:$B81,$B$15:$B$44),0)),"")</f>
        <v/>
      </c>
      <c r="C82" s="126">
        <f t="array" aca="1" ref="C82" ca="1">SUM(IF($B$15:$B$44=$B82,IF($C$15:$C$44=C$51,($L$15:$L$44),0)))</f>
        <v>0</v>
      </c>
      <c r="D82" s="126">
        <f t="array" aca="1" ref="D82" ca="1">SUM(IF($B$15:$B$44=$B82,IF($C$15:$C$44=D$51,($L$15:$L$44),0)))</f>
        <v>0</v>
      </c>
      <c r="E82" s="126">
        <f t="array" aca="1" ref="E82" ca="1">SUM(IF($B$15:$B$44=$B82,IF($C$15:$C$44=E$51,($L$15:$L$44),0)))</f>
        <v>0</v>
      </c>
      <c r="F82" s="126">
        <f t="array" aca="1" ref="F82" ca="1">SUM(IF($B$15:$B$44=$B82,IF($C$15:$C$44=F$51,($L$15:$L$44),0)))</f>
        <v>0</v>
      </c>
      <c r="G82" s="126">
        <f t="array" aca="1" ref="G82" ca="1">SUM(IF($B$15:$B$44=$B82,IF($C$15:$C$44=G$51,($L$15:$L$44),0)))</f>
        <v>0</v>
      </c>
      <c r="H82" s="126">
        <f t="array" aca="1" ref="H82" ca="1">SUM(IF($B$15:$B$44=$B82,IF($C$15:$C$44=H$51,($L$15:$L$44),0)))</f>
        <v>0</v>
      </c>
      <c r="I82" s="126">
        <f t="array" aca="1" ref="I82" ca="1">SUM(IF($B$15:$B$44=$B82,IF($C$15:$C$44=I$51,($L$15:$L$44),0)))</f>
        <v>0</v>
      </c>
      <c r="J82" s="126">
        <f t="array" aca="1" ref="J82" ca="1">SUM(IF($B$15:$B$44=$B82,IF($C$15:$C$44=J$51,($L$15:$L$44),0)))</f>
        <v>0</v>
      </c>
      <c r="K82" s="126">
        <f t="array" aca="1" ref="K82" ca="1">SUM(IF($B$15:$B$44=$B82,IF($C$15:$C$44=K$51,($L$15:$L$44),0)))</f>
        <v>0</v>
      </c>
      <c r="L82" s="127">
        <f t="shared" ca="1" si="12"/>
        <v>0</v>
      </c>
      <c r="R82" s="118"/>
      <c r="S82" s="118"/>
    </row>
    <row r="83" spans="1:19" ht="30" customHeight="1" x14ac:dyDescent="0.2">
      <c r="B83" s="125" t="str">
        <f t="array" ref="B83">IFERROR(INDEX($B$15:$B$44,MATCH(0,COUNTIF($B$52:$B82,$B$15:$B$44),0)),"")</f>
        <v/>
      </c>
      <c r="C83" s="126">
        <f t="array" aca="1" ref="C83" ca="1">SUM(IF($B$15:$B$44=$B83,IF($C$15:$C$44=C$51,($L$15:$L$44),0)))</f>
        <v>0</v>
      </c>
      <c r="D83" s="126">
        <f t="array" aca="1" ref="D83" ca="1">SUM(IF($B$15:$B$44=$B83,IF($C$15:$C$44=D$51,($L$15:$L$44),0)))</f>
        <v>0</v>
      </c>
      <c r="E83" s="126">
        <f t="array" aca="1" ref="E83" ca="1">SUM(IF($B$15:$B$44=$B83,IF($C$15:$C$44=E$51,($L$15:$L$44),0)))</f>
        <v>0</v>
      </c>
      <c r="F83" s="126">
        <f t="array" aca="1" ref="F83" ca="1">SUM(IF($B$15:$B$44=$B83,IF($C$15:$C$44=F$51,($L$15:$L$44),0)))</f>
        <v>0</v>
      </c>
      <c r="G83" s="126">
        <f t="array" aca="1" ref="G83" ca="1">SUM(IF($B$15:$B$44=$B83,IF($C$15:$C$44=G$51,($L$15:$L$44),0)))</f>
        <v>0</v>
      </c>
      <c r="H83" s="126">
        <f t="array" aca="1" ref="H83" ca="1">SUM(IF($B$15:$B$44=$B83,IF($C$15:$C$44=H$51,($L$15:$L$44),0)))</f>
        <v>0</v>
      </c>
      <c r="I83" s="126">
        <f t="array" aca="1" ref="I83" ca="1">SUM(IF($B$15:$B$44=$B83,IF($C$15:$C$44=I$51,($L$15:$L$44),0)))</f>
        <v>0</v>
      </c>
      <c r="J83" s="126">
        <f t="array" aca="1" ref="J83" ca="1">SUM(IF($B$15:$B$44=$B83,IF($C$15:$C$44=J$51,($L$15:$L$44),0)))</f>
        <v>0</v>
      </c>
      <c r="K83" s="126">
        <f t="array" aca="1" ref="K83" ca="1">SUM(IF($B$15:$B$44=$B83,IF($C$15:$C$44=K$51,($L$15:$L$44),0)))</f>
        <v>0</v>
      </c>
      <c r="L83" s="127">
        <f t="shared" ca="1" si="12"/>
        <v>0</v>
      </c>
      <c r="R83" s="118"/>
      <c r="S83" s="118"/>
    </row>
    <row r="84" spans="1:19" ht="30" customHeight="1" x14ac:dyDescent="0.2">
      <c r="B84" s="125" t="str">
        <f t="array" ref="B84">IFERROR(INDEX($B$15:$B$44,MATCH(0,COUNTIF($B$52:$B83,$B$15:$B$44),0)),"")</f>
        <v/>
      </c>
      <c r="C84" s="126">
        <f t="array" aca="1" ref="C84" ca="1">SUM(IF($B$15:$B$44=$B84,IF($C$15:$C$44=C$51,($L$15:$L$44),0)))</f>
        <v>0</v>
      </c>
      <c r="D84" s="126">
        <f t="array" aca="1" ref="D84" ca="1">SUM(IF($B$15:$B$44=$B84,IF($C$15:$C$44=D$51,($L$15:$L$44),0)))</f>
        <v>0</v>
      </c>
      <c r="E84" s="126">
        <f t="array" aca="1" ref="E84" ca="1">SUM(IF($B$15:$B$44=$B84,IF($C$15:$C$44=E$51,($L$15:$L$44),0)))</f>
        <v>0</v>
      </c>
      <c r="F84" s="126">
        <f t="array" aca="1" ref="F84" ca="1">SUM(IF($B$15:$B$44=$B84,IF($C$15:$C$44=F$51,($L$15:$L$44),0)))</f>
        <v>0</v>
      </c>
      <c r="G84" s="126">
        <f t="array" aca="1" ref="G84" ca="1">SUM(IF($B$15:$B$44=$B84,IF($C$15:$C$44=G$51,($L$15:$L$44),0)))</f>
        <v>0</v>
      </c>
      <c r="H84" s="126">
        <f t="array" aca="1" ref="H84" ca="1">SUM(IF($B$15:$B$44=$B84,IF($C$15:$C$44=H$51,($L$15:$L$44),0)))</f>
        <v>0</v>
      </c>
      <c r="I84" s="126">
        <f t="array" aca="1" ref="I84" ca="1">SUM(IF($B$15:$B$44=$B84,IF($C$15:$C$44=I$51,($L$15:$L$44),0)))</f>
        <v>0</v>
      </c>
      <c r="J84" s="126">
        <f t="array" aca="1" ref="J84" ca="1">SUM(IF($B$15:$B$44=$B84,IF($C$15:$C$44=J$51,($L$15:$L$44),0)))</f>
        <v>0</v>
      </c>
      <c r="K84" s="126">
        <f t="array" aca="1" ref="K84" ca="1">SUM(IF($B$15:$B$44=$B84,IF($C$15:$C$44=K$51,($L$15:$L$44),0)))</f>
        <v>0</v>
      </c>
      <c r="L84" s="127">
        <f t="shared" ca="1" si="12"/>
        <v>0</v>
      </c>
      <c r="R84" s="118"/>
      <c r="S84" s="118"/>
    </row>
    <row r="85" spans="1:19" ht="30" customHeight="1" x14ac:dyDescent="0.2">
      <c r="B85" s="125" t="str">
        <f t="array" ref="B85">IFERROR(INDEX($B$15:$B$44,MATCH(0,COUNTIF($B$52:$B84,$B$15:$B$44),0)),"")</f>
        <v/>
      </c>
      <c r="C85" s="126">
        <f t="array" aca="1" ref="C85" ca="1">SUM(IF($B$15:$B$44=$B85,IF($C$15:$C$44=C$51,($L$15:$L$44),0)))</f>
        <v>0</v>
      </c>
      <c r="D85" s="126">
        <f t="array" aca="1" ref="D85" ca="1">SUM(IF($B$15:$B$44=$B85,IF($C$15:$C$44=D$51,($L$15:$L$44),0)))</f>
        <v>0</v>
      </c>
      <c r="E85" s="126">
        <f t="array" aca="1" ref="E85" ca="1">SUM(IF($B$15:$B$44=$B85,IF($C$15:$C$44=E$51,($L$15:$L$44),0)))</f>
        <v>0</v>
      </c>
      <c r="F85" s="126">
        <f t="array" aca="1" ref="F85" ca="1">SUM(IF($B$15:$B$44=$B85,IF($C$15:$C$44=F$51,($L$15:$L$44),0)))</f>
        <v>0</v>
      </c>
      <c r="G85" s="126">
        <f t="array" aca="1" ref="G85" ca="1">SUM(IF($B$15:$B$44=$B85,IF($C$15:$C$44=G$51,($L$15:$L$44),0)))</f>
        <v>0</v>
      </c>
      <c r="H85" s="126">
        <f t="array" aca="1" ref="H85" ca="1">SUM(IF($B$15:$B$44=$B85,IF($C$15:$C$44=H$51,($L$15:$L$44),0)))</f>
        <v>0</v>
      </c>
      <c r="I85" s="126">
        <f t="array" aca="1" ref="I85" ca="1">SUM(IF($B$15:$B$44=$B85,IF($C$15:$C$44=I$51,($L$15:$L$44),0)))</f>
        <v>0</v>
      </c>
      <c r="J85" s="126">
        <f t="array" aca="1" ref="J85" ca="1">SUM(IF($B$15:$B$44=$B85,IF($C$15:$C$44=J$51,($L$15:$L$44),0)))</f>
        <v>0</v>
      </c>
      <c r="K85" s="126">
        <f t="array" aca="1" ref="K85" ca="1">SUM(IF($B$15:$B$44=$B85,IF($C$15:$C$44=K$51,($L$15:$L$44),0)))</f>
        <v>0</v>
      </c>
      <c r="L85" s="127">
        <f t="shared" ca="1" si="12"/>
        <v>0</v>
      </c>
      <c r="R85" s="118"/>
      <c r="S85" s="118"/>
    </row>
    <row r="86" spans="1:19" ht="30" customHeight="1" x14ac:dyDescent="0.2">
      <c r="B86" s="125" t="str">
        <f t="array" ref="B86">IFERROR(INDEX($B$15:$B$44,MATCH(0,COUNTIF($B$52:$B85,$B$15:$B$44),0)),"")</f>
        <v/>
      </c>
      <c r="C86" s="126">
        <f t="array" aca="1" ref="C86" ca="1">SUM(IF($B$15:$B$44=$B86,IF($C$15:$C$44=C$51,($L$15:$L$44),0)))</f>
        <v>0</v>
      </c>
      <c r="D86" s="126">
        <f t="array" aca="1" ref="D86" ca="1">SUM(IF($B$15:$B$44=$B86,IF($C$15:$C$44=D$51,($L$15:$L$44),0)))</f>
        <v>0</v>
      </c>
      <c r="E86" s="126">
        <f t="array" aca="1" ref="E86" ca="1">SUM(IF($B$15:$B$44=$B86,IF($C$15:$C$44=E$51,($L$15:$L$44),0)))</f>
        <v>0</v>
      </c>
      <c r="F86" s="126">
        <f t="array" aca="1" ref="F86" ca="1">SUM(IF($B$15:$B$44=$B86,IF($C$15:$C$44=F$51,($L$15:$L$44),0)))</f>
        <v>0</v>
      </c>
      <c r="G86" s="126">
        <f t="array" aca="1" ref="G86" ca="1">SUM(IF($B$15:$B$44=$B86,IF($C$15:$C$44=G$51,($L$15:$L$44),0)))</f>
        <v>0</v>
      </c>
      <c r="H86" s="126">
        <f t="array" aca="1" ref="H86" ca="1">SUM(IF($B$15:$B$44=$B86,IF($C$15:$C$44=H$51,($L$15:$L$44),0)))</f>
        <v>0</v>
      </c>
      <c r="I86" s="126">
        <f t="array" aca="1" ref="I86" ca="1">SUM(IF($B$15:$B$44=$B86,IF($C$15:$C$44=I$51,($L$15:$L$44),0)))</f>
        <v>0</v>
      </c>
      <c r="J86" s="126">
        <f t="array" aca="1" ref="J86" ca="1">SUM(IF($B$15:$B$44=$B86,IF($C$15:$C$44=J$51,($L$15:$L$44),0)))</f>
        <v>0</v>
      </c>
      <c r="K86" s="126">
        <f t="array" aca="1" ref="K86" ca="1">SUM(IF($B$15:$B$44=$B86,IF($C$15:$C$44=K$51,($L$15:$L$44),0)))</f>
        <v>0</v>
      </c>
      <c r="L86" s="127">
        <f t="shared" ca="1" si="12"/>
        <v>0</v>
      </c>
      <c r="R86" s="118"/>
      <c r="S86" s="118"/>
    </row>
    <row r="87" spans="1:19" ht="30" customHeight="1" x14ac:dyDescent="0.2">
      <c r="B87" s="125" t="str">
        <f t="array" ref="B87">IFERROR(INDEX($B$15:$B$44,MATCH(0,COUNTIF($B$52:$B86,$B$15:$B$44),0)),"")</f>
        <v/>
      </c>
      <c r="C87" s="126">
        <f t="array" aca="1" ref="C87" ca="1">SUM(IF($B$15:$B$44=$B87,IF($C$15:$C$44=C$51,($L$15:$L$44),0)))</f>
        <v>0</v>
      </c>
      <c r="D87" s="126">
        <f t="array" aca="1" ref="D87" ca="1">SUM(IF($B$15:$B$44=$B87,IF($C$15:$C$44=D$51,($L$15:$L$44),0)))</f>
        <v>0</v>
      </c>
      <c r="E87" s="126">
        <f t="array" aca="1" ref="E87" ca="1">SUM(IF($B$15:$B$44=$B87,IF($C$15:$C$44=E$51,($L$15:$L$44),0)))</f>
        <v>0</v>
      </c>
      <c r="F87" s="126">
        <f t="array" aca="1" ref="F87" ca="1">SUM(IF($B$15:$B$44=$B87,IF($C$15:$C$44=F$51,($L$15:$L$44),0)))</f>
        <v>0</v>
      </c>
      <c r="G87" s="126">
        <f t="array" aca="1" ref="G87" ca="1">SUM(IF($B$15:$B$44=$B87,IF($C$15:$C$44=G$51,($L$15:$L$44),0)))</f>
        <v>0</v>
      </c>
      <c r="H87" s="126">
        <f t="array" aca="1" ref="H87" ca="1">SUM(IF($B$15:$B$44=$B87,IF($C$15:$C$44=H$51,($L$15:$L$44),0)))</f>
        <v>0</v>
      </c>
      <c r="I87" s="126">
        <f t="array" aca="1" ref="I87" ca="1">SUM(IF($B$15:$B$44=$B87,IF($C$15:$C$44=I$51,($L$15:$L$44),0)))</f>
        <v>0</v>
      </c>
      <c r="J87" s="126">
        <f t="array" aca="1" ref="J87" ca="1">SUM(IF($B$15:$B$44=$B87,IF($C$15:$C$44=J$51,($L$15:$L$44),0)))</f>
        <v>0</v>
      </c>
      <c r="K87" s="126">
        <f t="array" aca="1" ref="K87" ca="1">SUM(IF($B$15:$B$44=$B87,IF($C$15:$C$44=K$51,($L$15:$L$44),0)))</f>
        <v>0</v>
      </c>
      <c r="L87" s="127">
        <f t="shared" ca="1" si="12"/>
        <v>0</v>
      </c>
      <c r="R87" s="118"/>
      <c r="S87" s="118"/>
    </row>
    <row r="88" spans="1:19" ht="30" customHeight="1" x14ac:dyDescent="0.2">
      <c r="B88" s="125" t="str">
        <f t="array" ref="B88">IFERROR(INDEX($B$15:$B$44,MATCH(0,COUNTIF($B$52:$B87,$B$15:$B$44),0)),"")</f>
        <v/>
      </c>
      <c r="C88" s="126">
        <f t="array" aca="1" ref="C88" ca="1">SUM(IF($B$15:$B$44=$B88,IF($C$15:$C$44=C$51,($L$15:$L$44),0)))</f>
        <v>0</v>
      </c>
      <c r="D88" s="126">
        <f t="array" aca="1" ref="D88" ca="1">SUM(IF($B$15:$B$44=$B88,IF($C$15:$C$44=D$51,($L$15:$L$44),0)))</f>
        <v>0</v>
      </c>
      <c r="E88" s="126">
        <f t="array" aca="1" ref="E88" ca="1">SUM(IF($B$15:$B$44=$B88,IF($C$15:$C$44=E$51,($L$15:$L$44),0)))</f>
        <v>0</v>
      </c>
      <c r="F88" s="126">
        <f t="array" aca="1" ref="F88" ca="1">SUM(IF($B$15:$B$44=$B88,IF($C$15:$C$44=F$51,($L$15:$L$44),0)))</f>
        <v>0</v>
      </c>
      <c r="G88" s="126">
        <f t="array" aca="1" ref="G88" ca="1">SUM(IF($B$15:$B$44=$B88,IF($C$15:$C$44=G$51,($L$15:$L$44),0)))</f>
        <v>0</v>
      </c>
      <c r="H88" s="126">
        <f t="array" aca="1" ref="H88" ca="1">SUM(IF($B$15:$B$44=$B88,IF($C$15:$C$44=H$51,($L$15:$L$44),0)))</f>
        <v>0</v>
      </c>
      <c r="I88" s="126">
        <f t="array" aca="1" ref="I88" ca="1">SUM(IF($B$15:$B$44=$B88,IF($C$15:$C$44=I$51,($L$15:$L$44),0)))</f>
        <v>0</v>
      </c>
      <c r="J88" s="126">
        <f t="array" aca="1" ref="J88" ca="1">SUM(IF($B$15:$B$44=$B88,IF($C$15:$C$44=J$51,($L$15:$L$44),0)))</f>
        <v>0</v>
      </c>
      <c r="K88" s="126">
        <f t="array" aca="1" ref="K88" ca="1">SUM(IF($B$15:$B$44=$B88,IF($C$15:$C$44=K$51,($L$15:$L$44),0)))</f>
        <v>0</v>
      </c>
      <c r="L88" s="127">
        <f t="shared" ca="1" si="12"/>
        <v>0</v>
      </c>
      <c r="R88" s="118"/>
      <c r="S88" s="118"/>
    </row>
    <row r="89" spans="1:19" ht="30" customHeight="1" x14ac:dyDescent="0.2">
      <c r="B89" s="125" t="str">
        <f t="array" ref="B89">IFERROR(INDEX($B$15:$B$44,MATCH(0,COUNTIF($B$52:$B88,$B$15:$B$44),0)),"")</f>
        <v/>
      </c>
      <c r="C89" s="126">
        <f t="array" aca="1" ref="C89" ca="1">SUM(IF($B$15:$B$44=$B89,IF($C$15:$C$44=C$51,($L$15:$L$44),0)))</f>
        <v>0</v>
      </c>
      <c r="D89" s="126">
        <f t="array" aca="1" ref="D89" ca="1">SUM(IF($B$15:$B$44=$B89,IF($C$15:$C$44=D$51,($L$15:$L$44),0)))</f>
        <v>0</v>
      </c>
      <c r="E89" s="126">
        <f t="array" aca="1" ref="E89" ca="1">SUM(IF($B$15:$B$44=$B89,IF($C$15:$C$44=E$51,($L$15:$L$44),0)))</f>
        <v>0</v>
      </c>
      <c r="F89" s="126">
        <f t="array" aca="1" ref="F89" ca="1">SUM(IF($B$15:$B$44=$B89,IF($C$15:$C$44=F$51,($L$15:$L$44),0)))</f>
        <v>0</v>
      </c>
      <c r="G89" s="126">
        <f t="array" aca="1" ref="G89" ca="1">SUM(IF($B$15:$B$44=$B89,IF($C$15:$C$44=G$51,($L$15:$L$44),0)))</f>
        <v>0</v>
      </c>
      <c r="H89" s="126">
        <f t="array" aca="1" ref="H89" ca="1">SUM(IF($B$15:$B$44=$B89,IF($C$15:$C$44=H$51,($L$15:$L$44),0)))</f>
        <v>0</v>
      </c>
      <c r="I89" s="126">
        <f t="array" aca="1" ref="I89" ca="1">SUM(IF($B$15:$B$44=$B89,IF($C$15:$C$44=I$51,($L$15:$L$44),0)))</f>
        <v>0</v>
      </c>
      <c r="J89" s="126">
        <f t="array" aca="1" ref="J89" ca="1">SUM(IF($B$15:$B$44=$B89,IF($C$15:$C$44=J$51,($L$15:$L$44),0)))</f>
        <v>0</v>
      </c>
      <c r="K89" s="126">
        <f t="array" aca="1" ref="K89" ca="1">SUM(IF($B$15:$B$44=$B89,IF($C$15:$C$44=K$51,($L$15:$L$44),0)))</f>
        <v>0</v>
      </c>
      <c r="L89" s="127">
        <f t="shared" ca="1" si="12"/>
        <v>0</v>
      </c>
      <c r="R89" s="118"/>
      <c r="S89" s="118"/>
    </row>
    <row r="90" spans="1:19" ht="30" customHeight="1" x14ac:dyDescent="0.2">
      <c r="B90" s="125" t="str">
        <f t="array" ref="B90">IFERROR(INDEX($B$15:$B$44,MATCH(0,COUNTIF($B$52:$B89,$B$15:$B$44),0)),"")</f>
        <v/>
      </c>
      <c r="C90" s="126">
        <f t="array" aca="1" ref="C90" ca="1">SUM(IF($B$15:$B$44=$B90,IF($C$15:$C$44=C$51,($L$15:$L$44),0)))</f>
        <v>0</v>
      </c>
      <c r="D90" s="126">
        <f t="array" aca="1" ref="D90" ca="1">SUM(IF($B$15:$B$44=$B90,IF($C$15:$C$44=D$51,($L$15:$L$44),0)))</f>
        <v>0</v>
      </c>
      <c r="E90" s="126">
        <f t="array" aca="1" ref="E90" ca="1">SUM(IF($B$15:$B$44=$B90,IF($C$15:$C$44=E$51,($L$15:$L$44),0)))</f>
        <v>0</v>
      </c>
      <c r="F90" s="126">
        <f t="array" aca="1" ref="F90" ca="1">SUM(IF($B$15:$B$44=$B90,IF($C$15:$C$44=F$51,($L$15:$L$44),0)))</f>
        <v>0</v>
      </c>
      <c r="G90" s="126">
        <f t="array" aca="1" ref="G90" ca="1">SUM(IF($B$15:$B$44=$B90,IF($C$15:$C$44=G$51,($L$15:$L$44),0)))</f>
        <v>0</v>
      </c>
      <c r="H90" s="126">
        <f t="array" aca="1" ref="H90" ca="1">SUM(IF($B$15:$B$44=$B90,IF($C$15:$C$44=H$51,($L$15:$L$44),0)))</f>
        <v>0</v>
      </c>
      <c r="I90" s="126">
        <f t="array" aca="1" ref="I90" ca="1">SUM(IF($B$15:$B$44=$B90,IF($C$15:$C$44=I$51,($L$15:$L$44),0)))</f>
        <v>0</v>
      </c>
      <c r="J90" s="126">
        <f t="array" aca="1" ref="J90" ca="1">SUM(IF($B$15:$B$44=$B90,IF($C$15:$C$44=J$51,($L$15:$L$44),0)))</f>
        <v>0</v>
      </c>
      <c r="K90" s="126">
        <f t="array" aca="1" ref="K90" ca="1">SUM(IF($B$15:$B$44=$B90,IF($C$15:$C$44=K$51,($L$15:$L$44),0)))</f>
        <v>0</v>
      </c>
      <c r="L90" s="127">
        <f t="shared" ca="1" si="12"/>
        <v>0</v>
      </c>
      <c r="R90" s="118"/>
      <c r="S90" s="118"/>
    </row>
    <row r="91" spans="1:19" ht="30" customHeight="1" x14ac:dyDescent="0.2">
      <c r="B91" s="125" t="str">
        <f t="array" ref="B91">IFERROR(INDEX($B$15:$B$44,MATCH(0,COUNTIF($B$52:$B90,$B$15:$B$44),0)),"")</f>
        <v/>
      </c>
      <c r="C91" s="126">
        <f t="array" aca="1" ref="C91" ca="1">SUM(IF($B$15:$B$44=$B91,IF($C$15:$C$44=C$51,($L$15:$L$44),0)))</f>
        <v>0</v>
      </c>
      <c r="D91" s="126">
        <f t="array" aca="1" ref="D91" ca="1">SUM(IF($B$15:$B$44=$B91,IF($C$15:$C$44=D$51,($L$15:$L$44),0)))</f>
        <v>0</v>
      </c>
      <c r="E91" s="126">
        <f t="array" aca="1" ref="E91" ca="1">SUM(IF($B$15:$B$44=$B91,IF($C$15:$C$44=E$51,($L$15:$L$44),0)))</f>
        <v>0</v>
      </c>
      <c r="F91" s="126">
        <f t="array" aca="1" ref="F91" ca="1">SUM(IF($B$15:$B$44=$B91,IF($C$15:$C$44=F$51,($L$15:$L$44),0)))</f>
        <v>0</v>
      </c>
      <c r="G91" s="126">
        <f t="array" aca="1" ref="G91" ca="1">SUM(IF($B$15:$B$44=$B91,IF($C$15:$C$44=G$51,($L$15:$L$44),0)))</f>
        <v>0</v>
      </c>
      <c r="H91" s="126">
        <f t="array" aca="1" ref="H91" ca="1">SUM(IF($B$15:$B$44=$B91,IF($C$15:$C$44=H$51,($L$15:$L$44),0)))</f>
        <v>0</v>
      </c>
      <c r="I91" s="126">
        <f t="array" aca="1" ref="I91" ca="1">SUM(IF($B$15:$B$44=$B91,IF($C$15:$C$44=I$51,($L$15:$L$44),0)))</f>
        <v>0</v>
      </c>
      <c r="J91" s="126">
        <f t="array" aca="1" ref="J91" ca="1">SUM(IF($B$15:$B$44=$B91,IF($C$15:$C$44=J$51,($L$15:$L$44),0)))</f>
        <v>0</v>
      </c>
      <c r="K91" s="126">
        <f t="array" aca="1" ref="K91" ca="1">SUM(IF($B$15:$B$44=$B91,IF($C$15:$C$44=K$51,($L$15:$L$44),0)))</f>
        <v>0</v>
      </c>
      <c r="L91" s="127">
        <f t="shared" ca="1" si="12"/>
        <v>0</v>
      </c>
      <c r="R91" s="118"/>
      <c r="S91" s="118"/>
    </row>
    <row r="92" spans="1:19" ht="30" customHeight="1" x14ac:dyDescent="0.2">
      <c r="B92" s="125" t="str">
        <f t="array" ref="B92">IFERROR(INDEX($B$15:$B$44,MATCH(0,COUNTIF($B$52:$B91,$B$15:$B$44),0)),"")</f>
        <v/>
      </c>
      <c r="C92" s="126">
        <f t="array" aca="1" ref="C92" ca="1">SUM(IF($B$15:$B$44=$B92,IF($C$15:$C$44=C$51,($L$15:$L$44),0)))</f>
        <v>0</v>
      </c>
      <c r="D92" s="126">
        <f t="array" aca="1" ref="D92" ca="1">SUM(IF($B$15:$B$44=$B92,IF($C$15:$C$44=D$51,($L$15:$L$44),0)))</f>
        <v>0</v>
      </c>
      <c r="E92" s="126">
        <f t="array" aca="1" ref="E92" ca="1">SUM(IF($B$15:$B$44=$B92,IF($C$15:$C$44=E$51,($L$15:$L$44),0)))</f>
        <v>0</v>
      </c>
      <c r="F92" s="126">
        <f t="array" aca="1" ref="F92" ca="1">SUM(IF($B$15:$B$44=$B92,IF($C$15:$C$44=F$51,($L$15:$L$44),0)))</f>
        <v>0</v>
      </c>
      <c r="G92" s="126">
        <f t="array" aca="1" ref="G92" ca="1">SUM(IF($B$15:$B$44=$B92,IF($C$15:$C$44=G$51,($L$15:$L$44),0)))</f>
        <v>0</v>
      </c>
      <c r="H92" s="126">
        <f t="array" aca="1" ref="H92" ca="1">SUM(IF($B$15:$B$44=$B92,IF($C$15:$C$44=H$51,($L$15:$L$44),0)))</f>
        <v>0</v>
      </c>
      <c r="I92" s="126">
        <f t="array" aca="1" ref="I92" ca="1">SUM(IF($B$15:$B$44=$B92,IF($C$15:$C$44=I$51,($L$15:$L$44),0)))</f>
        <v>0</v>
      </c>
      <c r="J92" s="126">
        <f t="array" aca="1" ref="J92" ca="1">SUM(IF($B$15:$B$44=$B92,IF($C$15:$C$44=J$51,($L$15:$L$44),0)))</f>
        <v>0</v>
      </c>
      <c r="K92" s="126">
        <f t="array" aca="1" ref="K92" ca="1">SUM(IF($B$15:$B$44=$B92,IF($C$15:$C$44=K$51,($L$15:$L$44),0)))</f>
        <v>0</v>
      </c>
      <c r="L92" s="127">
        <f t="shared" ca="1" si="12"/>
        <v>0</v>
      </c>
      <c r="R92" s="118"/>
      <c r="S92" s="118"/>
    </row>
    <row r="93" spans="1:19" ht="30" customHeight="1" x14ac:dyDescent="0.2">
      <c r="B93" s="125" t="str">
        <f t="array" ref="B93">IFERROR(INDEX($B$15:$B$44,MATCH(0,COUNTIF($B$52:$B92,$B$15:$B$44),0)),"")</f>
        <v/>
      </c>
      <c r="C93" s="126">
        <f t="array" aca="1" ref="C93" ca="1">SUM(IF($B$15:$B$44=$B93,IF($C$15:$C$44=C$51,($L$15:$L$44),0)))</f>
        <v>0</v>
      </c>
      <c r="D93" s="126">
        <f t="array" aca="1" ref="D93" ca="1">SUM(IF($B$15:$B$44=$B93,IF($C$15:$C$44=D$51,($L$15:$L$44),0)))</f>
        <v>0</v>
      </c>
      <c r="E93" s="126">
        <f t="array" aca="1" ref="E93" ca="1">SUM(IF($B$15:$B$44=$B93,IF($C$15:$C$44=E$51,($L$15:$L$44),0)))</f>
        <v>0</v>
      </c>
      <c r="F93" s="126">
        <f t="array" aca="1" ref="F93" ca="1">SUM(IF($B$15:$B$44=$B93,IF($C$15:$C$44=F$51,($L$15:$L$44),0)))</f>
        <v>0</v>
      </c>
      <c r="G93" s="126">
        <f t="array" aca="1" ref="G93" ca="1">SUM(IF($B$15:$B$44=$B93,IF($C$15:$C$44=G$51,($L$15:$L$44),0)))</f>
        <v>0</v>
      </c>
      <c r="H93" s="126">
        <f t="array" aca="1" ref="H93" ca="1">SUM(IF($B$15:$B$44=$B93,IF($C$15:$C$44=H$51,($L$15:$L$44),0)))</f>
        <v>0</v>
      </c>
      <c r="I93" s="126">
        <f t="array" aca="1" ref="I93" ca="1">SUM(IF($B$15:$B$44=$B93,IF($C$15:$C$44=I$51,($L$15:$L$44),0)))</f>
        <v>0</v>
      </c>
      <c r="J93" s="126">
        <f t="array" aca="1" ref="J93" ca="1">SUM(IF($B$15:$B$44=$B93,IF($C$15:$C$44=J$51,($L$15:$L$44),0)))</f>
        <v>0</v>
      </c>
      <c r="K93" s="126">
        <f t="array" aca="1" ref="K93" ca="1">SUM(IF($B$15:$B$44=$B93,IF($C$15:$C$44=K$51,($L$15:$L$44),0)))</f>
        <v>0</v>
      </c>
      <c r="L93" s="127">
        <f t="shared" ca="1" si="12"/>
        <v>0</v>
      </c>
      <c r="R93" s="118"/>
      <c r="S93" s="118"/>
    </row>
    <row r="94" spans="1:19" ht="30" customHeight="1" thickBot="1" x14ac:dyDescent="0.25">
      <c r="B94" s="128" t="s">
        <v>226</v>
      </c>
      <c r="C94" s="129">
        <f t="shared" ref="C94:L94" ca="1" si="13">SUM(C53:C93)</f>
        <v>0</v>
      </c>
      <c r="D94" s="129">
        <f t="shared" ca="1" si="13"/>
        <v>0</v>
      </c>
      <c r="E94" s="129">
        <f t="shared" ca="1" si="13"/>
        <v>0</v>
      </c>
      <c r="F94" s="129">
        <f t="shared" ca="1" si="13"/>
        <v>0</v>
      </c>
      <c r="G94" s="129">
        <f t="shared" ca="1" si="13"/>
        <v>0</v>
      </c>
      <c r="H94" s="129">
        <f t="shared" ca="1" si="13"/>
        <v>0</v>
      </c>
      <c r="I94" s="129">
        <f t="shared" ca="1" si="13"/>
        <v>0</v>
      </c>
      <c r="J94" s="129">
        <f t="shared" ca="1" si="13"/>
        <v>0</v>
      </c>
      <c r="K94" s="129">
        <f t="shared" ca="1" si="13"/>
        <v>0</v>
      </c>
      <c r="L94" s="130">
        <f t="shared" ca="1" si="13"/>
        <v>0</v>
      </c>
      <c r="R94" s="118"/>
      <c r="S94" s="118"/>
    </row>
    <row r="95" spans="1:19" x14ac:dyDescent="0.2">
      <c r="A95" s="131"/>
      <c r="B95" s="131"/>
      <c r="C95" s="131"/>
      <c r="D95" s="132"/>
      <c r="E95" s="118"/>
      <c r="F95" s="118"/>
      <c r="G95" s="118"/>
      <c r="H95" s="118"/>
      <c r="I95" s="118"/>
      <c r="J95" s="118"/>
      <c r="K95" s="118"/>
      <c r="L95" s="118"/>
      <c r="R95" s="118"/>
      <c r="S95" s="118"/>
    </row>
    <row r="96" spans="1:19" x14ac:dyDescent="0.2">
      <c r="A96" s="131"/>
      <c r="B96" s="131"/>
      <c r="C96" s="131"/>
      <c r="D96" s="118"/>
      <c r="E96" s="118"/>
      <c r="F96" s="118"/>
      <c r="G96" s="118"/>
      <c r="H96" s="118"/>
      <c r="I96" s="118"/>
      <c r="J96" s="118"/>
      <c r="O96" s="118"/>
      <c r="P96" s="118"/>
      <c r="Q96" s="98"/>
    </row>
    <row r="97" spans="1:9" ht="39" customHeight="1" x14ac:dyDescent="0.2">
      <c r="B97" s="133" t="str">
        <f ca="1">IF(language="EN",INDIRECT(ADDRESS(MATCH(B98,terms_sk,0)+1,2,1,1,"Slovnik")),B98)</f>
        <v>Dátum:</v>
      </c>
      <c r="C97" s="166"/>
      <c r="D97" s="142"/>
      <c r="E97" s="143"/>
      <c r="F97" s="134"/>
      <c r="G97" s="134"/>
    </row>
    <row r="98" spans="1:9" x14ac:dyDescent="0.2">
      <c r="B98" s="135" t="s">
        <v>0</v>
      </c>
      <c r="C98" s="135"/>
      <c r="D98" s="98"/>
      <c r="E98" s="98"/>
      <c r="F98" s="98"/>
      <c r="G98" s="98"/>
    </row>
    <row r="99" spans="1:9" ht="36" customHeight="1" x14ac:dyDescent="0.2">
      <c r="B99" s="133" t="str">
        <f ca="1">IF(language="EN",INDIRECT(ADDRESS(MATCH(B100,terms_sk,0)+1,2,1,1,"Slovnik")),B100)</f>
        <v xml:space="preserve">Meno a priezvisko zodpovednej osoby: </v>
      </c>
      <c r="C99" s="166"/>
      <c r="D99" s="169"/>
      <c r="E99" s="170"/>
      <c r="F99" s="136"/>
      <c r="G99" s="136"/>
      <c r="I99" s="98"/>
    </row>
    <row r="100" spans="1:9" x14ac:dyDescent="0.2">
      <c r="B100" s="135" t="s">
        <v>42</v>
      </c>
      <c r="C100" s="135"/>
      <c r="D100" s="98"/>
      <c r="E100" s="98" t="s">
        <v>13</v>
      </c>
      <c r="F100" s="98"/>
      <c r="G100" s="98"/>
    </row>
    <row r="101" spans="1:9" ht="36" customHeight="1" x14ac:dyDescent="0.2">
      <c r="B101" s="133" t="str">
        <f ca="1">IF(language="EN",INDIRECT(ADDRESS(MATCH(A102,terms_sk,0)+1,2,1,1,"Slovnik")),A102)</f>
        <v>Pracovná pozícia:</v>
      </c>
      <c r="C101" s="166"/>
      <c r="D101" s="167"/>
      <c r="E101" s="168"/>
      <c r="F101" s="136"/>
      <c r="G101" s="136"/>
      <c r="I101" s="98"/>
    </row>
    <row r="102" spans="1:9" x14ac:dyDescent="0.2">
      <c r="A102" s="135" t="s">
        <v>43</v>
      </c>
      <c r="B102" s="135"/>
      <c r="E102" s="92" t="s">
        <v>13</v>
      </c>
    </row>
  </sheetData>
  <sheetProtection sheet="1" objects="1" scenarios="1" insertRows="0" deleteRows="0"/>
  <protectedRanges>
    <protectedRange sqref="A13:R13 N45:S45 A45:B45 A14:S44" name="Rozsah1"/>
    <protectedRange sqref="S12" name="Rozsah1_1"/>
  </protectedRanges>
  <phoneticPr fontId="0" type="noConversion"/>
  <dataValidations count="8">
    <dataValidation type="list" allowBlank="1" showInputMessage="1" showErrorMessage="1" sqref="H15:H25">
      <formula1>IF(language="EN",Countries,Krajiny)</formula1>
    </dataValidation>
    <dataValidation type="list" allowBlank="1" showInputMessage="1" showErrorMessage="1" sqref="F4:G4 G3 L3">
      <formula1>"SK,EN"</formula1>
    </dataValidation>
    <dataValidation type="whole" allowBlank="1" showInputMessage="1" showErrorMessage="1" errorTitle="Nesprávny údaj / Incorrect entry" error="Povolené sú len celé čísla _x000a_Only integers allowes" sqref="F15:G44 I15:J44">
      <formula1>0</formula1>
      <formula2>50000</formula2>
    </dataValidation>
    <dataValidation type="list" allowBlank="1" showInputMessage="1" showErrorMessage="1" sqref="H26:H44">
      <formula1>IF(language="EN",Countries,"Krajiny")</formula1>
    </dataValidation>
    <dataValidation type="list" allowBlank="1" showInputMessage="1" showErrorMessage="1" sqref="E15:E44">
      <formula1>IF(language="EN",Trip,Cesta)</formula1>
    </dataValidation>
    <dataValidation type="list" allowBlank="1" showInputMessage="1" showErrorMessage="1" sqref="C15:C44">
      <formula1>$C$51:$K$51</formula1>
    </dataValidation>
    <dataValidation allowBlank="1" showInputMessage="1" showErrorMessage="1" errorTitle="Nesprávny údaj / Incorrect entry" error="Povolené sú len celé čísla _x000a_Only integers allowes" sqref="N15:O45"/>
    <dataValidation type="decimal" allowBlank="1" showInputMessage="1" showErrorMessage="1" errorTitle="Nesprávny údaj / Incorrect entry" error="Povolené sú len celé čísla _x000a_Only integers allowes" sqref="K15:L44">
      <formula1>0</formula1>
      <formula2>100000000</formula2>
    </dataValidation>
  </dataValidations>
  <pageMargins left="0.39370078740157483" right="0.39370078740157483" top="0.98425196850393704" bottom="0.98425196850393704" header="0.51181102362204722" footer="0.51181102362204722"/>
  <pageSetup paperSize="9" scale="67" fitToHeight="0" orientation="landscape" r:id="rId1"/>
  <headerFooter alignWithMargins="0"/>
  <rowBreaks count="2" manualBreakCount="2">
    <brk id="47" max="16383" man="1"/>
    <brk id="95" max="16383" man="1"/>
  </rowBreaks>
  <legacyDrawing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4">
    <pageSetUpPr fitToPage="1"/>
  </sheetPr>
  <dimension ref="A1:N67"/>
  <sheetViews>
    <sheetView showGridLines="0" view="pageBreakPreview" zoomScale="115" zoomScaleNormal="100" zoomScaleSheetLayoutView="115" workbookViewId="0">
      <selection activeCell="A2" sqref="A2:XFD2"/>
    </sheetView>
  </sheetViews>
  <sheetFormatPr defaultColWidth="9.140625" defaultRowHeight="12.75" outlineLevelCol="1" x14ac:dyDescent="0.2"/>
  <cols>
    <col min="1" max="1" width="5.28515625" style="37" customWidth="1"/>
    <col min="2" max="2" width="16.28515625" style="37" customWidth="1"/>
    <col min="3" max="3" width="51.42578125" style="37" customWidth="1"/>
    <col min="4" max="5" width="12.42578125" style="77" customWidth="1"/>
    <col min="6" max="6" width="14.7109375" style="77" customWidth="1"/>
    <col min="7" max="7" width="14.42578125" style="77" customWidth="1"/>
    <col min="8" max="9" width="12.42578125" style="77" customWidth="1"/>
    <col min="10" max="10" width="12" hidden="1" customWidth="1" outlineLevel="1"/>
    <col min="11" max="11" width="40" hidden="1" customWidth="1" outlineLevel="1"/>
    <col min="12" max="12" width="9.140625" style="37" collapsed="1"/>
    <col min="13" max="16384" width="9.140625" style="37"/>
  </cols>
  <sheetData>
    <row r="1" spans="1:14" s="7" customFormat="1" ht="11.25" x14ac:dyDescent="0.2">
      <c r="D1" s="9"/>
      <c r="E1" s="9"/>
      <c r="F1" s="9"/>
      <c r="G1" s="9"/>
      <c r="H1" s="9"/>
      <c r="I1" s="9"/>
    </row>
    <row r="2" spans="1:14" s="7" customFormat="1" ht="11.25" x14ac:dyDescent="0.2">
      <c r="D2" s="9"/>
      <c r="E2" s="9"/>
      <c r="F2" s="9"/>
      <c r="G2" s="9"/>
      <c r="H2" s="9"/>
      <c r="I2" s="9"/>
    </row>
    <row r="3" spans="1:14" s="7" customFormat="1" ht="35.25" customHeight="1" x14ac:dyDescent="0.2">
      <c r="B3" s="8" t="str">
        <f ca="1">IF(language2="EN",INDIRECT(ADDRESS(MATCH(B4,terms_sk,0)+1,2,1,1,"Slovnik")),B4)</f>
        <v>Sumarizačný hárok - Fond dobrovoľníckej činnosti</v>
      </c>
      <c r="D3" s="9"/>
      <c r="E3" s="9"/>
      <c r="F3" s="9"/>
      <c r="G3" s="9"/>
      <c r="H3" s="27" t="s">
        <v>113</v>
      </c>
      <c r="I3" s="145" t="s">
        <v>114</v>
      </c>
    </row>
    <row r="4" spans="1:14" s="7" customFormat="1" ht="35.25" hidden="1" customHeight="1" x14ac:dyDescent="0.2">
      <c r="B4" s="8" t="s">
        <v>228</v>
      </c>
      <c r="D4" s="9"/>
      <c r="E4" s="9"/>
      <c r="F4" s="9"/>
      <c r="G4" s="9"/>
      <c r="H4" s="9"/>
      <c r="I4" s="9"/>
    </row>
    <row r="5" spans="1:14" s="7" customFormat="1" ht="11.25" x14ac:dyDescent="0.2">
      <c r="B5" s="11"/>
      <c r="D5" s="9"/>
      <c r="E5" s="9"/>
      <c r="F5" s="75"/>
      <c r="G5" s="75"/>
      <c r="H5" s="75"/>
      <c r="I5" s="75"/>
    </row>
    <row r="6" spans="1:14" s="9" customFormat="1" ht="34.5" customHeight="1" x14ac:dyDescent="0.2">
      <c r="B6" s="13" t="str">
        <f ca="1">IF(language2="EN",INDIRECT(ADDRESS(MATCH(B7,terms_sk,0)+1,2,1,1,"Slovnik")),B7)</f>
        <v>Kód projektu</v>
      </c>
      <c r="C6" s="153"/>
      <c r="D6" s="25"/>
      <c r="E6" s="13" t="str">
        <f ca="1">IF(language2="EN",INDIRECT(ADDRESS(MATCH(E7,terms_sk,0)+1,2,1,1,"Slovnik")),E7)</f>
        <v>Obdobie</v>
      </c>
      <c r="F6" s="146"/>
      <c r="G6" s="147"/>
      <c r="H6" s="76"/>
      <c r="I6" s="76"/>
      <c r="J6" s="183"/>
      <c r="K6" s="183"/>
      <c r="L6" s="8"/>
      <c r="M6" s="8"/>
      <c r="N6" s="7"/>
    </row>
    <row r="7" spans="1:14" s="9" customFormat="1" ht="34.5" hidden="1" customHeight="1" x14ac:dyDescent="0.2">
      <c r="B7" s="14" t="s">
        <v>15</v>
      </c>
      <c r="C7" s="14"/>
      <c r="D7" s="24"/>
      <c r="E7" s="24" t="s">
        <v>240</v>
      </c>
      <c r="F7" s="76"/>
      <c r="G7" s="76"/>
      <c r="H7" s="76"/>
      <c r="I7" s="76"/>
      <c r="J7" s="184"/>
      <c r="K7" s="184"/>
      <c r="L7" s="8"/>
      <c r="M7" s="8"/>
      <c r="N7" s="7"/>
    </row>
    <row r="8" spans="1:14" s="7" customFormat="1" ht="9" customHeight="1" x14ac:dyDescent="0.2">
      <c r="D8" s="9"/>
      <c r="E8" s="9"/>
      <c r="F8" s="75"/>
      <c r="G8" s="75"/>
      <c r="H8" s="75"/>
      <c r="I8" s="75"/>
      <c r="J8"/>
      <c r="K8"/>
    </row>
    <row r="9" spans="1:14" s="9" customFormat="1" ht="34.5" customHeight="1" x14ac:dyDescent="0.2">
      <c r="B9" s="1" t="str">
        <f ca="1">IF(language2="EN",INDIRECT(ADDRESS(MATCH(B10,terms_sk,0)+1,2,1,1,"Slovnik")),B10)</f>
        <v>Názov prijímateľa</v>
      </c>
      <c r="C9" s="154"/>
      <c r="D9" s="155"/>
      <c r="E9" s="24"/>
      <c r="F9" s="76"/>
      <c r="G9" s="76"/>
      <c r="H9" s="76"/>
      <c r="I9" s="76"/>
      <c r="L9" s="10"/>
      <c r="M9" s="10"/>
      <c r="N9" s="7"/>
    </row>
    <row r="10" spans="1:14" s="9" customFormat="1" ht="34.5" hidden="1" customHeight="1" x14ac:dyDescent="0.2">
      <c r="B10" s="15" t="s">
        <v>34</v>
      </c>
      <c r="C10" s="16"/>
      <c r="D10" s="17"/>
      <c r="E10" s="24"/>
      <c r="F10" s="76"/>
      <c r="G10" s="76"/>
      <c r="H10" s="76"/>
      <c r="I10" s="76"/>
      <c r="L10" s="10"/>
      <c r="M10" s="10"/>
      <c r="N10" s="7"/>
    </row>
    <row r="11" spans="1:14" ht="13.5" thickBot="1" x14ac:dyDescent="0.25"/>
    <row r="12" spans="1:14" s="36" customFormat="1" ht="34.5" hidden="1" customHeight="1" x14ac:dyDescent="0.2">
      <c r="A12" s="35" t="s">
        <v>268</v>
      </c>
      <c r="B12" s="35" t="s">
        <v>186</v>
      </c>
      <c r="C12" s="35" t="s">
        <v>187</v>
      </c>
      <c r="D12" s="78" t="s">
        <v>189</v>
      </c>
      <c r="E12" s="78" t="s">
        <v>190</v>
      </c>
      <c r="F12" s="78" t="s">
        <v>191</v>
      </c>
      <c r="G12" s="78" t="s">
        <v>230</v>
      </c>
      <c r="H12" s="78" t="s">
        <v>192</v>
      </c>
      <c r="I12" s="78" t="s">
        <v>193</v>
      </c>
      <c r="J12"/>
      <c r="K12"/>
    </row>
    <row r="13" spans="1:14" s="36" customFormat="1" ht="25.5" customHeight="1" x14ac:dyDescent="0.2">
      <c r="A13" s="35" t="str">
        <f ca="1">IF(language2="EN",INDIRECT(ADDRESS(MATCH(A12,terms_sk,0)+1,2,1,1,"Slovnik")),A12)</f>
        <v>#</v>
      </c>
      <c r="B13" s="35" t="str">
        <f ca="1">IF(language2="EN",INDIRECT(ADDRESS(MATCH(B12,terms_sk,0)+1,2,1,1,"Slovnik")),B12)</f>
        <v>Meno dobrovoľníka</v>
      </c>
      <c r="C13" s="35" t="str">
        <f t="shared" ref="C13:I13" ca="1" si="0">IF(language2="EN",INDIRECT(ADDRESS(MATCH(C12,terms_sk,0)+1,2,1,1,"Slovnik")),C12)</f>
        <v>Popis vykonávanej činnosti</v>
      </c>
      <c r="D13" s="78" t="str">
        <f t="shared" ca="1" si="0"/>
        <v>Číslo zmluvy</v>
      </c>
      <c r="E13" s="78" t="str">
        <f t="shared" ca="1" si="0"/>
        <v>Mesiac</v>
      </c>
      <c r="F13" s="78" t="str">
        <f t="shared" ca="1" si="0"/>
        <v>Počet hodín</v>
      </c>
      <c r="G13" s="78" t="str">
        <f t="shared" ca="1" si="0"/>
        <v>Použité ako zdroj spolufinancovania</v>
      </c>
      <c r="H13" s="78" t="str">
        <f t="shared" ca="1" si="0"/>
        <v>Sadzba</v>
      </c>
      <c r="I13" s="78" t="str">
        <f t="shared" ca="1" si="0"/>
        <v>SPOLU</v>
      </c>
      <c r="J13" s="20" t="s">
        <v>317</v>
      </c>
      <c r="K13" s="20" t="s">
        <v>318</v>
      </c>
    </row>
    <row r="14" spans="1:14" s="181" customFormat="1" ht="25.5" customHeight="1" x14ac:dyDescent="0.2">
      <c r="A14" s="176">
        <f>ROW()-14</f>
        <v>0</v>
      </c>
      <c r="B14" s="176"/>
      <c r="C14" s="177"/>
      <c r="D14" s="178"/>
      <c r="E14" s="178"/>
      <c r="F14" s="178"/>
      <c r="G14" s="178"/>
      <c r="H14" s="179">
        <f t="shared" ref="H14:H22" si="1">in_kind_rate</f>
        <v>9.59</v>
      </c>
      <c r="I14" s="180">
        <f>ROUND(Tabuľka3[[#This Row],[Number of hours]]*Tabuľka3[[#This Row],[Rate]],0)</f>
        <v>0</v>
      </c>
      <c r="J14" s="185"/>
      <c r="K14" s="185"/>
    </row>
    <row r="15" spans="1:14" s="181" customFormat="1" ht="25.5" customHeight="1" x14ac:dyDescent="0.2">
      <c r="A15" s="176">
        <f t="shared" ref="A15:A22" si="2">ROW()-14</f>
        <v>1</v>
      </c>
      <c r="B15" s="176"/>
      <c r="C15" s="177"/>
      <c r="D15" s="178"/>
      <c r="E15" s="178"/>
      <c r="F15" s="178"/>
      <c r="G15" s="178"/>
      <c r="H15" s="179">
        <f t="shared" si="1"/>
        <v>9.59</v>
      </c>
      <c r="I15" s="180">
        <f>ROUND(Tabuľka3[[#This Row],[Number of hours]]*Tabuľka3[[#This Row],[Rate]],0)</f>
        <v>0</v>
      </c>
      <c r="J15" s="185"/>
      <c r="K15" s="185"/>
    </row>
    <row r="16" spans="1:14" s="181" customFormat="1" ht="25.5" customHeight="1" x14ac:dyDescent="0.2">
      <c r="A16" s="176">
        <f t="shared" si="2"/>
        <v>2</v>
      </c>
      <c r="B16" s="176"/>
      <c r="C16" s="177"/>
      <c r="D16" s="178"/>
      <c r="E16" s="178"/>
      <c r="F16" s="178"/>
      <c r="G16" s="178"/>
      <c r="H16" s="179">
        <f t="shared" si="1"/>
        <v>9.59</v>
      </c>
      <c r="I16" s="180">
        <f>ROUND(Tabuľka3[[#This Row],[Number of hours]]*Tabuľka3[[#This Row],[Rate]],0)</f>
        <v>0</v>
      </c>
      <c r="J16" s="185"/>
      <c r="K16" s="185"/>
    </row>
    <row r="17" spans="1:11" s="181" customFormat="1" ht="25.5" customHeight="1" x14ac:dyDescent="0.2">
      <c r="A17" s="176">
        <f t="shared" si="2"/>
        <v>3</v>
      </c>
      <c r="B17" s="176"/>
      <c r="C17" s="177"/>
      <c r="D17" s="178"/>
      <c r="E17" s="178"/>
      <c r="F17" s="178"/>
      <c r="G17" s="178"/>
      <c r="H17" s="179">
        <f>in_kind_rate</f>
        <v>9.59</v>
      </c>
      <c r="I17" s="180">
        <f>Tabuľka3[[#This Row],[Number of hours]]*Tabuľka3[[#This Row],[Rate]]</f>
        <v>0</v>
      </c>
      <c r="J17" s="185"/>
      <c r="K17" s="185"/>
    </row>
    <row r="18" spans="1:11" s="181" customFormat="1" ht="25.5" customHeight="1" x14ac:dyDescent="0.2">
      <c r="A18" s="176">
        <f t="shared" si="2"/>
        <v>4</v>
      </c>
      <c r="B18" s="176"/>
      <c r="C18" s="177"/>
      <c r="D18" s="178"/>
      <c r="E18" s="178"/>
      <c r="F18" s="178"/>
      <c r="G18" s="178"/>
      <c r="H18" s="179">
        <f t="shared" si="1"/>
        <v>9.59</v>
      </c>
      <c r="I18" s="180">
        <f>ROUND(Tabuľka3[[#This Row],[Number of hours]]*Tabuľka3[[#This Row],[Rate]],0)</f>
        <v>0</v>
      </c>
      <c r="J18" s="185"/>
      <c r="K18" s="185"/>
    </row>
    <row r="19" spans="1:11" s="181" customFormat="1" ht="25.5" customHeight="1" x14ac:dyDescent="0.2">
      <c r="A19" s="176">
        <f t="shared" si="2"/>
        <v>5</v>
      </c>
      <c r="B19" s="176"/>
      <c r="C19" s="177"/>
      <c r="D19" s="178"/>
      <c r="E19" s="178"/>
      <c r="F19" s="178"/>
      <c r="G19" s="178"/>
      <c r="H19" s="179">
        <f t="shared" si="1"/>
        <v>9.59</v>
      </c>
      <c r="I19" s="180">
        <f>ROUND(Tabuľka3[[#This Row],[Number of hours]]*Tabuľka3[[#This Row],[Rate]],0)</f>
        <v>0</v>
      </c>
      <c r="J19" s="185"/>
      <c r="K19" s="185"/>
    </row>
    <row r="20" spans="1:11" s="181" customFormat="1" ht="25.5" customHeight="1" x14ac:dyDescent="0.2">
      <c r="A20" s="176">
        <f t="shared" si="2"/>
        <v>6</v>
      </c>
      <c r="B20" s="176"/>
      <c r="C20" s="177"/>
      <c r="D20" s="178"/>
      <c r="E20" s="178"/>
      <c r="F20" s="178"/>
      <c r="G20" s="178"/>
      <c r="H20" s="179">
        <f t="shared" si="1"/>
        <v>9.59</v>
      </c>
      <c r="I20" s="180">
        <f>ROUND(Tabuľka3[[#This Row],[Number of hours]]*Tabuľka3[[#This Row],[Rate]],0)</f>
        <v>0</v>
      </c>
      <c r="J20" s="185"/>
      <c r="K20" s="185"/>
    </row>
    <row r="21" spans="1:11" s="181" customFormat="1" ht="25.5" customHeight="1" x14ac:dyDescent="0.2">
      <c r="A21" s="176">
        <f t="shared" si="2"/>
        <v>7</v>
      </c>
      <c r="B21" s="176"/>
      <c r="C21" s="177"/>
      <c r="D21" s="178"/>
      <c r="E21" s="178"/>
      <c r="F21" s="178"/>
      <c r="G21" s="178"/>
      <c r="H21" s="179">
        <f t="shared" si="1"/>
        <v>9.59</v>
      </c>
      <c r="I21" s="180">
        <f>ROUND(Tabuľka3[[#This Row],[Number of hours]]*Tabuľka3[[#This Row],[Rate]],0)</f>
        <v>0</v>
      </c>
      <c r="J21" s="185"/>
      <c r="K21" s="185"/>
    </row>
    <row r="22" spans="1:11" s="181" customFormat="1" ht="25.5" customHeight="1" x14ac:dyDescent="0.2">
      <c r="A22" s="176">
        <f t="shared" si="2"/>
        <v>8</v>
      </c>
      <c r="B22" s="176"/>
      <c r="C22" s="177"/>
      <c r="D22" s="178"/>
      <c r="E22" s="178"/>
      <c r="F22" s="178"/>
      <c r="G22" s="178"/>
      <c r="H22" s="179">
        <f t="shared" si="1"/>
        <v>9.59</v>
      </c>
      <c r="I22" s="180">
        <f>ROUND(Tabuľka3[[#This Row],[Number of hours]]*Tabuľka3[[#This Row],[Rate]],0)</f>
        <v>0</v>
      </c>
      <c r="J22" s="185"/>
      <c r="K22" s="185"/>
    </row>
    <row r="23" spans="1:11" s="181" customFormat="1" ht="25.5" customHeight="1" x14ac:dyDescent="0.2">
      <c r="A23" s="176">
        <f>ROW()-14</f>
        <v>9</v>
      </c>
      <c r="B23" s="176"/>
      <c r="C23" s="177"/>
      <c r="D23" s="178"/>
      <c r="E23" s="178"/>
      <c r="F23" s="178"/>
      <c r="G23" s="178"/>
      <c r="H23" s="179">
        <f>in_kind_rate</f>
        <v>9.59</v>
      </c>
      <c r="I23" s="180">
        <f>Tabuľka3[[#This Row],[Number of hours]]*Tabuľka3[[#This Row],[Rate]]</f>
        <v>0</v>
      </c>
      <c r="J23" s="185"/>
      <c r="K23" s="185"/>
    </row>
    <row r="24" spans="1:11" s="36" customFormat="1" ht="25.5" customHeight="1" x14ac:dyDescent="0.2">
      <c r="A24" s="73"/>
      <c r="B24" s="80"/>
      <c r="C24" s="80"/>
      <c r="D24" s="80"/>
      <c r="E24" s="80"/>
      <c r="F24" s="83" t="str">
        <f>IF(language2="EN","Amount of-co-financing used","Suma použitého spolufinancovania")</f>
        <v>Suma použitého spolufinancovania</v>
      </c>
      <c r="G24" s="82">
        <f>SUMIF(G14:G23,"Yes",I14:I23)+SUMIF(G14:G23,"Áno",I14:I23)</f>
        <v>0</v>
      </c>
      <c r="H24" s="81" t="str">
        <f>IF(language2="EN","Total Value of the Fund","Celková hodnota fondu")</f>
        <v>Celková hodnota fondu</v>
      </c>
      <c r="I24" s="85">
        <f>SUBTOTAL(109,I14:I23)</f>
        <v>0</v>
      </c>
      <c r="J24" s="185">
        <f>SUM(J14:J23)</f>
        <v>0</v>
      </c>
      <c r="K24" s="185"/>
    </row>
    <row r="25" spans="1:11" s="7" customFormat="1" ht="35.25" customHeight="1" x14ac:dyDescent="0.2">
      <c r="A25" s="36"/>
      <c r="B25" s="33"/>
      <c r="C25" s="5"/>
      <c r="D25" s="75"/>
      <c r="E25" s="75"/>
      <c r="F25" s="75"/>
      <c r="G25" s="75"/>
      <c r="H25" s="75"/>
      <c r="I25" s="9"/>
      <c r="J25" s="75"/>
      <c r="K25" s="75"/>
    </row>
    <row r="26" spans="1:11" s="7" customFormat="1" ht="42.75" customHeight="1" x14ac:dyDescent="0.2">
      <c r="B26" s="6" t="str">
        <f ca="1">IF(language2="EN",INDIRECT(ADDRESS(MATCH(B27,terms_sk,0)+1,2,1,1,"Slovnik")),B27)</f>
        <v>Dátum:</v>
      </c>
      <c r="C26" s="149"/>
      <c r="D26" s="150"/>
      <c r="E26" s="79"/>
      <c r="F26" s="79"/>
      <c r="G26" s="79"/>
      <c r="H26" s="79"/>
      <c r="I26" s="9"/>
      <c r="J26" s="75"/>
      <c r="K26" s="75"/>
    </row>
    <row r="27" spans="1:11" s="7" customFormat="1" ht="14.25" customHeight="1" x14ac:dyDescent="0.2">
      <c r="B27" s="33" t="s">
        <v>0</v>
      </c>
      <c r="C27" s="5"/>
      <c r="D27" s="75"/>
      <c r="E27" s="75"/>
      <c r="F27" s="75"/>
      <c r="G27" s="75"/>
      <c r="H27" s="75"/>
      <c r="I27" s="9"/>
      <c r="J27" s="75"/>
      <c r="K27" s="75"/>
    </row>
    <row r="28" spans="1:11" s="7" customFormat="1" ht="42.75" customHeight="1" x14ac:dyDescent="0.2">
      <c r="B28" s="6" t="str">
        <f ca="1">IF(language2="EN",INDIRECT(ADDRESS(MATCH(B29,terms_sk,0)+1,2,1,1,"Slovnik")),B29)</f>
        <v xml:space="preserve">Meno a priezvisko zodpovednej osoby: </v>
      </c>
      <c r="C28" s="149"/>
      <c r="D28" s="150"/>
      <c r="E28" s="79"/>
      <c r="F28" s="79"/>
      <c r="G28" s="79"/>
      <c r="H28" s="79"/>
      <c r="I28" s="9"/>
      <c r="J28" s="75"/>
      <c r="K28" s="75"/>
    </row>
    <row r="29" spans="1:11" s="7" customFormat="1" ht="14.25" customHeight="1" x14ac:dyDescent="0.2">
      <c r="B29" s="33" t="s">
        <v>42</v>
      </c>
      <c r="C29" s="5"/>
      <c r="D29" s="75" t="s">
        <v>13</v>
      </c>
      <c r="E29" s="75"/>
      <c r="F29" s="75"/>
      <c r="G29" s="75"/>
      <c r="H29" s="75"/>
      <c r="I29" s="9"/>
      <c r="J29" s="75"/>
      <c r="K29" s="75"/>
    </row>
    <row r="30" spans="1:11" s="7" customFormat="1" ht="42.75" customHeight="1" x14ac:dyDescent="0.2">
      <c r="B30" s="6" t="str">
        <f ca="1">IF(language2="EN",INDIRECT(ADDRESS(MATCH(B31,terms_sk,0)+1,2,1,1,"Slovnik")),B31)</f>
        <v>Pracovná pozícia:</v>
      </c>
      <c r="C30" s="149"/>
      <c r="D30" s="150"/>
      <c r="E30" s="79"/>
      <c r="F30" s="79"/>
      <c r="G30" s="79"/>
      <c r="H30" s="79"/>
      <c r="I30" s="9"/>
      <c r="J30" s="75"/>
      <c r="K30" s="75"/>
    </row>
    <row r="31" spans="1:11" s="7" customFormat="1" ht="14.25" customHeight="1" x14ac:dyDescent="0.2">
      <c r="B31" s="33" t="s">
        <v>43</v>
      </c>
      <c r="C31" s="5"/>
      <c r="D31" s="75"/>
      <c r="E31" s="75" t="s">
        <v>13</v>
      </c>
      <c r="F31" s="75"/>
      <c r="G31" s="75"/>
      <c r="H31" s="75"/>
      <c r="I31" s="9"/>
      <c r="J31" s="75"/>
      <c r="K31" s="75"/>
    </row>
    <row r="32" spans="1:11" x14ac:dyDescent="0.2">
      <c r="J32" s="75"/>
      <c r="K32" s="75"/>
    </row>
    <row r="33" spans="10:11" x14ac:dyDescent="0.2">
      <c r="J33" s="75"/>
      <c r="K33" s="75"/>
    </row>
    <row r="34" spans="10:11" x14ac:dyDescent="0.2">
      <c r="J34" s="75"/>
      <c r="K34" s="75"/>
    </row>
    <row r="35" spans="10:11" x14ac:dyDescent="0.2">
      <c r="J35" s="75"/>
      <c r="K35" s="75"/>
    </row>
    <row r="36" spans="10:11" x14ac:dyDescent="0.2">
      <c r="J36" s="75"/>
      <c r="K36" s="75"/>
    </row>
    <row r="37" spans="10:11" x14ac:dyDescent="0.2">
      <c r="J37" s="75"/>
      <c r="K37" s="75"/>
    </row>
    <row r="38" spans="10:11" x14ac:dyDescent="0.2">
      <c r="J38" s="75"/>
      <c r="K38" s="75"/>
    </row>
    <row r="39" spans="10:11" x14ac:dyDescent="0.2">
      <c r="J39" s="75"/>
      <c r="K39" s="75"/>
    </row>
    <row r="40" spans="10:11" x14ac:dyDescent="0.2">
      <c r="J40" s="75"/>
      <c r="K40" s="75"/>
    </row>
    <row r="41" spans="10:11" x14ac:dyDescent="0.2">
      <c r="J41" s="75"/>
      <c r="K41" s="75"/>
    </row>
    <row r="42" spans="10:11" x14ac:dyDescent="0.2">
      <c r="J42" s="75"/>
      <c r="K42" s="75"/>
    </row>
    <row r="43" spans="10:11" x14ac:dyDescent="0.2">
      <c r="J43" s="75"/>
      <c r="K43" s="75"/>
    </row>
    <row r="44" spans="10:11" x14ac:dyDescent="0.2">
      <c r="J44" s="75"/>
      <c r="K44" s="75"/>
    </row>
    <row r="45" spans="10:11" x14ac:dyDescent="0.2">
      <c r="J45" s="75">
        <f>SUM(J15:J44)</f>
        <v>0</v>
      </c>
      <c r="K45" s="75"/>
    </row>
    <row r="46" spans="10:11" x14ac:dyDescent="0.2">
      <c r="J46" s="75"/>
      <c r="K46" s="75"/>
    </row>
    <row r="47" spans="10:11" x14ac:dyDescent="0.2">
      <c r="J47" s="75"/>
      <c r="K47" s="75"/>
    </row>
    <row r="48" spans="10:11" x14ac:dyDescent="0.2">
      <c r="J48" s="75"/>
      <c r="K48" s="75"/>
    </row>
    <row r="49" spans="10:11" x14ac:dyDescent="0.2">
      <c r="J49" s="75"/>
      <c r="K49" s="75"/>
    </row>
    <row r="50" spans="10:11" x14ac:dyDescent="0.2">
      <c r="J50" s="75"/>
      <c r="K50" s="75"/>
    </row>
    <row r="51" spans="10:11" x14ac:dyDescent="0.2">
      <c r="J51" s="75"/>
      <c r="K51" s="75"/>
    </row>
    <row r="52" spans="10:11" x14ac:dyDescent="0.2">
      <c r="J52" s="75"/>
      <c r="K52" s="75"/>
    </row>
    <row r="53" spans="10:11" x14ac:dyDescent="0.2">
      <c r="J53" s="75"/>
      <c r="K53" s="75"/>
    </row>
    <row r="54" spans="10:11" x14ac:dyDescent="0.2">
      <c r="J54" s="75"/>
      <c r="K54" s="75"/>
    </row>
    <row r="55" spans="10:11" x14ac:dyDescent="0.2">
      <c r="J55" s="75"/>
      <c r="K55" s="75"/>
    </row>
    <row r="56" spans="10:11" x14ac:dyDescent="0.2">
      <c r="J56" s="75"/>
      <c r="K56" s="75"/>
    </row>
    <row r="57" spans="10:11" x14ac:dyDescent="0.2">
      <c r="J57" s="75"/>
      <c r="K57" s="75"/>
    </row>
    <row r="58" spans="10:11" x14ac:dyDescent="0.2">
      <c r="J58" s="75"/>
      <c r="K58" s="75"/>
    </row>
    <row r="59" spans="10:11" x14ac:dyDescent="0.2">
      <c r="J59" s="75"/>
      <c r="K59" s="75"/>
    </row>
    <row r="60" spans="10:11" x14ac:dyDescent="0.2">
      <c r="J60" s="75"/>
      <c r="K60" s="75"/>
    </row>
    <row r="61" spans="10:11" x14ac:dyDescent="0.2">
      <c r="J61" s="75"/>
      <c r="K61" s="75"/>
    </row>
    <row r="62" spans="10:11" x14ac:dyDescent="0.2">
      <c r="J62" s="75"/>
      <c r="K62" s="75"/>
    </row>
    <row r="63" spans="10:11" x14ac:dyDescent="0.2">
      <c r="J63" s="75"/>
      <c r="K63" s="75"/>
    </row>
    <row r="64" spans="10:11" x14ac:dyDescent="0.2">
      <c r="J64" s="75"/>
      <c r="K64" s="75"/>
    </row>
    <row r="65" spans="10:11" x14ac:dyDescent="0.2">
      <c r="J65" s="75"/>
      <c r="K65" s="75"/>
    </row>
    <row r="66" spans="10:11" x14ac:dyDescent="0.2">
      <c r="J66" s="75"/>
      <c r="K66" s="75"/>
    </row>
    <row r="67" spans="10:11" x14ac:dyDescent="0.2">
      <c r="J67" s="75"/>
      <c r="K67" s="75"/>
    </row>
  </sheetData>
  <sheetProtection sheet="1" objects="1" scenarios="1" insertRows="0" deleteRows="0"/>
  <dataValidations count="3">
    <dataValidation allowBlank="1" showInputMessage="1" showErrorMessage="1" errorTitle="Neplatný vstup" error="Vyberte z možností rozbaľovacieho poľa" sqref="C15:D15"/>
    <dataValidation type="list" allowBlank="1" showInputMessage="1" showErrorMessage="1" sqref="I3">
      <formula1>"SK,EN"</formula1>
    </dataValidation>
    <dataValidation type="list" allowBlank="1" showInputMessage="1" showErrorMessage="1" sqref="G14:G23">
      <formula1>IF(language2="EN",response,odpoved)</formula1>
    </dataValidation>
  </dataValidations>
  <pageMargins left="0.7" right="0.7" top="0.75" bottom="0.75" header="0.3" footer="0.3"/>
  <pageSetup scale="60" fitToHeight="0" orientation="portrait" horizontalDpi="300" verticalDpi="300" r:id="rId1"/>
  <legacyDrawing r:id="rId2"/>
  <tableParts count="1">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5">
    <pageSetUpPr fitToPage="1"/>
  </sheetPr>
  <dimension ref="A1:Q67"/>
  <sheetViews>
    <sheetView showGridLines="0" view="pageBreakPreview" zoomScaleNormal="100" zoomScaleSheetLayoutView="100" workbookViewId="0">
      <selection activeCell="E22" sqref="E22:F22"/>
    </sheetView>
  </sheetViews>
  <sheetFormatPr defaultColWidth="9.140625" defaultRowHeight="12.75" outlineLevelCol="1" x14ac:dyDescent="0.2"/>
  <cols>
    <col min="1" max="1" width="4.85546875" style="37" customWidth="1"/>
    <col min="2" max="2" width="16.28515625" style="37" customWidth="1"/>
    <col min="3" max="3" width="51.42578125" style="37" customWidth="1"/>
    <col min="4" max="5" width="12.42578125" style="77" customWidth="1"/>
    <col min="6" max="8" width="14.42578125" style="77" customWidth="1"/>
    <col min="9" max="12" width="10.7109375" style="77" customWidth="1"/>
    <col min="13" max="13" width="12" customWidth="1" outlineLevel="1"/>
    <col min="14" max="14" width="40" customWidth="1" outlineLevel="1"/>
    <col min="15" max="16384" width="9.140625" style="37"/>
  </cols>
  <sheetData>
    <row r="1" spans="1:17" s="7" customFormat="1" ht="11.25" x14ac:dyDescent="0.2">
      <c r="D1" s="9"/>
      <c r="E1" s="9"/>
      <c r="F1" s="9"/>
      <c r="G1" s="9"/>
      <c r="H1" s="9"/>
      <c r="I1" s="9"/>
      <c r="J1" s="9"/>
      <c r="K1" s="9"/>
      <c r="L1" s="9"/>
    </row>
    <row r="2" spans="1:17" s="7" customFormat="1" ht="11.25" x14ac:dyDescent="0.2">
      <c r="D2" s="9"/>
      <c r="E2" s="9"/>
      <c r="F2" s="9"/>
      <c r="G2" s="9"/>
      <c r="H2" s="9"/>
      <c r="I2" s="9"/>
      <c r="J2" s="9"/>
      <c r="K2" s="9"/>
      <c r="L2" s="9"/>
    </row>
    <row r="3" spans="1:17" s="7" customFormat="1" ht="35.25" customHeight="1" x14ac:dyDescent="0.2">
      <c r="B3" s="8" t="str">
        <f ca="1">IF(language3="EN",INDIRECT(ADDRESS(MATCH(B4,terms_sk,0)+1,2,1,1,"Slovnik")),B4)</f>
        <v>Sumarizačný hárok - Nepriame náklady</v>
      </c>
      <c r="D3" s="9"/>
      <c r="E3" s="9"/>
      <c r="F3" s="9"/>
      <c r="G3" s="9"/>
      <c r="H3" s="9"/>
      <c r="K3" s="27" t="s">
        <v>113</v>
      </c>
      <c r="L3" s="152" t="s">
        <v>114</v>
      </c>
    </row>
    <row r="4" spans="1:17" s="7" customFormat="1" ht="35.25" hidden="1" customHeight="1" x14ac:dyDescent="0.2">
      <c r="B4" s="2" t="s">
        <v>242</v>
      </c>
      <c r="D4" s="9"/>
      <c r="E4" s="9"/>
      <c r="F4" s="9"/>
      <c r="G4" s="9"/>
      <c r="H4" s="9"/>
      <c r="I4" s="9"/>
      <c r="J4" s="9"/>
      <c r="K4" s="9"/>
      <c r="L4" s="9"/>
    </row>
    <row r="5" spans="1:17" s="7" customFormat="1" ht="11.25" x14ac:dyDescent="0.2">
      <c r="B5" s="11"/>
      <c r="D5" s="9"/>
      <c r="E5" s="9"/>
      <c r="F5" s="75"/>
      <c r="G5" s="75"/>
      <c r="H5" s="75"/>
      <c r="I5" s="75"/>
      <c r="J5" s="75"/>
      <c r="K5" s="75"/>
      <c r="L5" s="75"/>
    </row>
    <row r="6" spans="1:17" s="9" customFormat="1" ht="34.5" customHeight="1" x14ac:dyDescent="0.2">
      <c r="B6" s="13" t="str">
        <f ca="1">IF(language3="EN",INDIRECT(ADDRESS(MATCH(B7,terms_sk,0)+1,2,1,1,"Slovnik")),B7)</f>
        <v>Kód projektu</v>
      </c>
      <c r="C6" s="153"/>
      <c r="D6" s="25"/>
      <c r="E6" s="13" t="str">
        <f ca="1">IF(language3="EN",INDIRECT(ADDRESS(MATCH(E7,terms_sk,0)+1,2,1,1,"Slovnik")),E7)</f>
        <v>Obdobie</v>
      </c>
      <c r="F6" s="147"/>
      <c r="G6" s="156"/>
      <c r="H6" s="156"/>
      <c r="I6" s="156"/>
      <c r="J6" s="156"/>
      <c r="K6" s="156"/>
      <c r="L6" s="156"/>
      <c r="M6" s="183"/>
      <c r="N6" s="183"/>
      <c r="O6" s="8"/>
      <c r="P6" s="8"/>
      <c r="Q6" s="7"/>
    </row>
    <row r="7" spans="1:17" s="9" customFormat="1" ht="34.5" hidden="1" customHeight="1" x14ac:dyDescent="0.2">
      <c r="B7" s="14" t="s">
        <v>15</v>
      </c>
      <c r="C7" s="14"/>
      <c r="D7" s="24"/>
      <c r="E7" s="24" t="s">
        <v>240</v>
      </c>
      <c r="F7" s="76"/>
      <c r="G7" s="76"/>
      <c r="H7" s="76"/>
      <c r="I7" s="76"/>
      <c r="J7" s="76"/>
      <c r="K7" s="76"/>
      <c r="L7" s="76"/>
      <c r="M7" s="184"/>
      <c r="N7" s="184"/>
      <c r="O7" s="8"/>
      <c r="P7" s="8"/>
      <c r="Q7" s="7"/>
    </row>
    <row r="8" spans="1:17" s="7" customFormat="1" ht="9" customHeight="1" x14ac:dyDescent="0.2">
      <c r="D8" s="9"/>
      <c r="E8" s="9"/>
      <c r="F8" s="75"/>
      <c r="G8" s="75"/>
      <c r="H8" s="75"/>
      <c r="I8" s="75"/>
      <c r="J8" s="75"/>
      <c r="K8" s="75"/>
      <c r="L8" s="75"/>
      <c r="M8"/>
      <c r="N8"/>
    </row>
    <row r="9" spans="1:17" s="9" customFormat="1" ht="34.5" customHeight="1" x14ac:dyDescent="0.2">
      <c r="B9" s="1" t="str">
        <f ca="1">IF(language3="EN",INDIRECT(ADDRESS(MATCH(B10,terms_sk,0)+1,2,1,1,"Slovnik")),B10)</f>
        <v>Názov prijímateľa</v>
      </c>
      <c r="C9" s="154"/>
      <c r="D9" s="155"/>
      <c r="E9" s="24"/>
      <c r="F9" s="76"/>
      <c r="G9" s="76"/>
      <c r="H9" s="76"/>
      <c r="I9" s="76"/>
      <c r="J9" s="76"/>
      <c r="K9" s="76"/>
      <c r="L9" s="76"/>
      <c r="O9" s="10"/>
      <c r="P9" s="10"/>
      <c r="Q9" s="7"/>
    </row>
    <row r="10" spans="1:17" s="9" customFormat="1" ht="34.5" hidden="1" customHeight="1" x14ac:dyDescent="0.2">
      <c r="B10" s="15" t="s">
        <v>34</v>
      </c>
      <c r="C10" s="16"/>
      <c r="D10" s="17"/>
      <c r="E10" s="24"/>
      <c r="F10" s="76"/>
      <c r="G10" s="76"/>
      <c r="H10" s="76"/>
      <c r="I10" s="76"/>
      <c r="J10" s="76"/>
      <c r="K10" s="76"/>
      <c r="L10" s="76"/>
      <c r="O10" s="10"/>
      <c r="P10" s="10"/>
      <c r="Q10" s="7"/>
    </row>
    <row r="11" spans="1:17" ht="13.5" thickBot="1" x14ac:dyDescent="0.25"/>
    <row r="12" spans="1:17" s="36" customFormat="1" ht="34.5" hidden="1" customHeight="1" x14ac:dyDescent="0.2">
      <c r="A12" s="35" t="s">
        <v>268</v>
      </c>
      <c r="B12" s="35" t="s">
        <v>244</v>
      </c>
      <c r="C12" s="35" t="s">
        <v>245</v>
      </c>
      <c r="D12" s="78" t="s">
        <v>246</v>
      </c>
      <c r="E12" s="78" t="s">
        <v>247</v>
      </c>
      <c r="F12" s="78" t="s">
        <v>248</v>
      </c>
      <c r="G12" s="78" t="s">
        <v>249</v>
      </c>
      <c r="H12" s="78" t="s">
        <v>6</v>
      </c>
      <c r="I12" s="78" t="s">
        <v>250</v>
      </c>
      <c r="J12" s="78" t="s">
        <v>251</v>
      </c>
      <c r="K12" s="78" t="s">
        <v>265</v>
      </c>
      <c r="L12" s="78" t="s">
        <v>3</v>
      </c>
      <c r="M12"/>
      <c r="N12"/>
    </row>
    <row r="13" spans="1:17" s="36" customFormat="1" ht="25.5" customHeight="1" x14ac:dyDescent="0.2">
      <c r="A13" s="35" t="str">
        <f ca="1">IF(language3="EN",INDIRECT(ADDRESS(MATCH(A12,terms_sk,0)+1,2,1,1,"Slovnik")),A12)</f>
        <v>#</v>
      </c>
      <c r="B13" s="35" t="str">
        <f ca="1">IF(language3="EN",INDIRECT(ADDRESS(MATCH(B12,terms_sk,0)+1,2,1,1,"Slovnik")),B12)</f>
        <v>Číslo dokladu</v>
      </c>
      <c r="C13" s="35" t="str">
        <f t="shared" ref="C13:L13" ca="1" si="0">IF(language3="EN",INDIRECT(ADDRESS(MATCH(C12,terms_sk,0)+1,2,1,1,"Slovnik")),C12)</f>
        <v>Opis spôsobu výpočtu pomernej časti</v>
      </c>
      <c r="D13" s="78" t="str">
        <f t="shared" ca="1" si="0"/>
        <v>Účet MD</v>
      </c>
      <c r="E13" s="78" t="str">
        <f t="shared" ca="1" si="0"/>
        <v>Účet Dal</v>
      </c>
      <c r="F13" s="78" t="str">
        <f t="shared" ca="1" si="0"/>
        <v>Druh dokladu</v>
      </c>
      <c r="G13" s="78" t="str">
        <f t="shared" ca="1" si="0"/>
        <v>Dátum dodania</v>
      </c>
      <c r="H13" s="78" t="str">
        <f t="shared" ca="1" si="0"/>
        <v>Dátum úhrady</v>
      </c>
      <c r="I13" s="78" t="str">
        <f t="shared" ca="1" si="0"/>
        <v>Množstvo</v>
      </c>
      <c r="J13" s="78" t="str">
        <f t="shared" ca="1" si="0"/>
        <v>Náklady na jednotku</v>
      </c>
      <c r="K13" s="78" t="str">
        <f t="shared" ca="1" si="0"/>
        <v>Celkové náklady</v>
      </c>
      <c r="L13" s="78" t="str">
        <f t="shared" ca="1" si="0"/>
        <v>Nárokovaná suma</v>
      </c>
      <c r="M13" s="20" t="s">
        <v>317</v>
      </c>
      <c r="N13" s="20" t="s">
        <v>318</v>
      </c>
    </row>
    <row r="14" spans="1:17" s="181" customFormat="1" ht="25.5" customHeight="1" x14ac:dyDescent="0.2">
      <c r="A14" s="176">
        <f>ROW()-14</f>
        <v>0</v>
      </c>
      <c r="B14" s="176"/>
      <c r="C14" s="177"/>
      <c r="D14" s="178"/>
      <c r="E14" s="178"/>
      <c r="F14" s="178"/>
      <c r="G14" s="182"/>
      <c r="H14" s="182"/>
      <c r="I14" s="178"/>
      <c r="J14" s="178"/>
      <c r="K14" s="178"/>
      <c r="L14" s="178"/>
      <c r="M14" s="185"/>
      <c r="N14" s="185"/>
    </row>
    <row r="15" spans="1:17" s="181" customFormat="1" ht="25.5" customHeight="1" x14ac:dyDescent="0.2">
      <c r="A15" s="176">
        <f>ROW()-14</f>
        <v>1</v>
      </c>
      <c r="B15" s="176"/>
      <c r="C15" s="177"/>
      <c r="D15" s="178"/>
      <c r="E15" s="178"/>
      <c r="F15" s="178"/>
      <c r="G15" s="182"/>
      <c r="H15" s="182"/>
      <c r="I15" s="178"/>
      <c r="J15" s="178"/>
      <c r="K15" s="178"/>
      <c r="L15" s="178"/>
      <c r="M15" s="185"/>
      <c r="N15" s="185"/>
    </row>
    <row r="16" spans="1:17" s="181" customFormat="1" ht="25.5" customHeight="1" x14ac:dyDescent="0.2">
      <c r="A16" s="176">
        <f t="shared" ref="A16:A33" si="1">ROW()-14</f>
        <v>2</v>
      </c>
      <c r="B16" s="176"/>
      <c r="C16" s="177"/>
      <c r="D16" s="178"/>
      <c r="E16" s="178"/>
      <c r="F16" s="178"/>
      <c r="G16" s="182"/>
      <c r="H16" s="182"/>
      <c r="I16" s="178"/>
      <c r="J16" s="178"/>
      <c r="K16" s="178"/>
      <c r="L16" s="178"/>
      <c r="M16" s="185"/>
      <c r="N16" s="185"/>
    </row>
    <row r="17" spans="1:14" s="181" customFormat="1" ht="25.5" customHeight="1" x14ac:dyDescent="0.2">
      <c r="A17" s="176">
        <f t="shared" si="1"/>
        <v>3</v>
      </c>
      <c r="B17" s="176"/>
      <c r="C17" s="177"/>
      <c r="D17" s="178"/>
      <c r="E17" s="178"/>
      <c r="F17" s="178"/>
      <c r="G17" s="182"/>
      <c r="H17" s="182"/>
      <c r="I17" s="178"/>
      <c r="J17" s="178"/>
      <c r="K17" s="178"/>
      <c r="L17" s="178"/>
      <c r="M17" s="185"/>
      <c r="N17" s="185"/>
    </row>
    <row r="18" spans="1:14" s="181" customFormat="1" ht="25.5" customHeight="1" x14ac:dyDescent="0.2">
      <c r="A18" s="176">
        <f t="shared" si="1"/>
        <v>4</v>
      </c>
      <c r="B18" s="176"/>
      <c r="C18" s="177"/>
      <c r="D18" s="178"/>
      <c r="E18" s="178"/>
      <c r="F18" s="178"/>
      <c r="G18" s="182"/>
      <c r="H18" s="182"/>
      <c r="I18" s="178"/>
      <c r="J18" s="178"/>
      <c r="K18" s="178"/>
      <c r="L18" s="178"/>
      <c r="M18" s="185"/>
      <c r="N18" s="185"/>
    </row>
    <row r="19" spans="1:14" s="181" customFormat="1" ht="25.5" customHeight="1" x14ac:dyDescent="0.2">
      <c r="A19" s="176">
        <f t="shared" si="1"/>
        <v>5</v>
      </c>
      <c r="B19" s="176"/>
      <c r="C19" s="177"/>
      <c r="D19" s="178"/>
      <c r="E19" s="178"/>
      <c r="F19" s="178"/>
      <c r="G19" s="182"/>
      <c r="H19" s="182"/>
      <c r="I19" s="178"/>
      <c r="J19" s="178"/>
      <c r="K19" s="178"/>
      <c r="L19" s="178"/>
      <c r="M19" s="185"/>
      <c r="N19" s="185"/>
    </row>
    <row r="20" spans="1:14" s="181" customFormat="1" ht="25.5" customHeight="1" x14ac:dyDescent="0.2">
      <c r="A20" s="176">
        <f t="shared" si="1"/>
        <v>6</v>
      </c>
      <c r="B20" s="176"/>
      <c r="C20" s="177"/>
      <c r="D20" s="178"/>
      <c r="E20" s="178"/>
      <c r="F20" s="178"/>
      <c r="G20" s="182"/>
      <c r="H20" s="182"/>
      <c r="I20" s="178"/>
      <c r="J20" s="178"/>
      <c r="K20" s="178"/>
      <c r="L20" s="178"/>
      <c r="M20" s="185"/>
      <c r="N20" s="185"/>
    </row>
    <row r="21" spans="1:14" s="181" customFormat="1" ht="25.5" customHeight="1" x14ac:dyDescent="0.2">
      <c r="A21" s="176">
        <f t="shared" si="1"/>
        <v>7</v>
      </c>
      <c r="B21" s="176"/>
      <c r="C21" s="177"/>
      <c r="D21" s="178"/>
      <c r="E21" s="178"/>
      <c r="F21" s="178"/>
      <c r="G21" s="182"/>
      <c r="H21" s="182"/>
      <c r="I21" s="178"/>
      <c r="J21" s="178"/>
      <c r="K21" s="178"/>
      <c r="L21" s="178"/>
      <c r="M21" s="185"/>
      <c r="N21" s="185"/>
    </row>
    <row r="22" spans="1:14" s="181" customFormat="1" ht="25.5" customHeight="1" x14ac:dyDescent="0.2">
      <c r="A22" s="176">
        <f t="shared" si="1"/>
        <v>8</v>
      </c>
      <c r="B22" s="176"/>
      <c r="C22" s="177"/>
      <c r="D22" s="178"/>
      <c r="E22" s="178"/>
      <c r="F22" s="178"/>
      <c r="G22" s="182"/>
      <c r="H22" s="182"/>
      <c r="I22" s="178"/>
      <c r="J22" s="178"/>
      <c r="K22" s="178"/>
      <c r="L22" s="178"/>
      <c r="M22" s="185"/>
      <c r="N22" s="185"/>
    </row>
    <row r="23" spans="1:14" s="181" customFormat="1" ht="25.5" customHeight="1" x14ac:dyDescent="0.2">
      <c r="A23" s="176">
        <f t="shared" si="1"/>
        <v>9</v>
      </c>
      <c r="B23" s="176"/>
      <c r="C23" s="177"/>
      <c r="D23" s="178"/>
      <c r="E23" s="178"/>
      <c r="F23" s="178"/>
      <c r="G23" s="182"/>
      <c r="H23" s="182"/>
      <c r="I23" s="178"/>
      <c r="J23" s="178"/>
      <c r="K23" s="178"/>
      <c r="L23" s="178"/>
      <c r="M23" s="185"/>
      <c r="N23" s="185"/>
    </row>
    <row r="24" spans="1:14" s="181" customFormat="1" ht="25.5" customHeight="1" x14ac:dyDescent="0.2">
      <c r="A24" s="176">
        <f t="shared" si="1"/>
        <v>10</v>
      </c>
      <c r="B24" s="176"/>
      <c r="C24" s="177"/>
      <c r="D24" s="178"/>
      <c r="E24" s="178"/>
      <c r="F24" s="178"/>
      <c r="G24" s="182"/>
      <c r="H24" s="182"/>
      <c r="I24" s="178"/>
      <c r="J24" s="178"/>
      <c r="K24" s="178"/>
      <c r="L24" s="178"/>
      <c r="M24" s="185"/>
      <c r="N24" s="185"/>
    </row>
    <row r="25" spans="1:14" s="181" customFormat="1" ht="25.5" customHeight="1" x14ac:dyDescent="0.2">
      <c r="A25" s="176">
        <f t="shared" si="1"/>
        <v>11</v>
      </c>
      <c r="B25" s="176"/>
      <c r="C25" s="177"/>
      <c r="D25" s="178"/>
      <c r="E25" s="178"/>
      <c r="F25" s="178"/>
      <c r="G25" s="182"/>
      <c r="H25" s="182"/>
      <c r="I25" s="178"/>
      <c r="J25" s="178"/>
      <c r="K25" s="178"/>
      <c r="L25" s="178"/>
      <c r="M25" s="185"/>
      <c r="N25" s="185"/>
    </row>
    <row r="26" spans="1:14" s="181" customFormat="1" ht="25.5" customHeight="1" x14ac:dyDescent="0.2">
      <c r="A26" s="176">
        <f t="shared" si="1"/>
        <v>12</v>
      </c>
      <c r="B26" s="176"/>
      <c r="C26" s="177"/>
      <c r="D26" s="178"/>
      <c r="E26" s="178"/>
      <c r="F26" s="178"/>
      <c r="G26" s="182"/>
      <c r="H26" s="182"/>
      <c r="I26" s="178"/>
      <c r="J26" s="178"/>
      <c r="K26" s="178"/>
      <c r="L26" s="178"/>
      <c r="M26" s="185"/>
      <c r="N26" s="185"/>
    </row>
    <row r="27" spans="1:14" s="181" customFormat="1" ht="25.5" customHeight="1" x14ac:dyDescent="0.2">
      <c r="A27" s="176">
        <f t="shared" si="1"/>
        <v>13</v>
      </c>
      <c r="B27" s="176"/>
      <c r="C27" s="177"/>
      <c r="D27" s="178"/>
      <c r="E27" s="178"/>
      <c r="F27" s="178"/>
      <c r="G27" s="182"/>
      <c r="H27" s="182"/>
      <c r="I27" s="178"/>
      <c r="J27" s="178"/>
      <c r="K27" s="178"/>
      <c r="L27" s="178"/>
      <c r="M27" s="185"/>
      <c r="N27" s="185"/>
    </row>
    <row r="28" spans="1:14" s="181" customFormat="1" ht="25.5" customHeight="1" x14ac:dyDescent="0.2">
      <c r="A28" s="176">
        <f t="shared" si="1"/>
        <v>14</v>
      </c>
      <c r="B28" s="176"/>
      <c r="C28" s="177"/>
      <c r="D28" s="178"/>
      <c r="E28" s="178"/>
      <c r="F28" s="178"/>
      <c r="G28" s="182"/>
      <c r="H28" s="182"/>
      <c r="I28" s="178"/>
      <c r="J28" s="178"/>
      <c r="K28" s="178"/>
      <c r="L28" s="178"/>
      <c r="M28" s="185"/>
      <c r="N28" s="185"/>
    </row>
    <row r="29" spans="1:14" s="181" customFormat="1" ht="25.5" customHeight="1" x14ac:dyDescent="0.2">
      <c r="A29" s="176">
        <f t="shared" si="1"/>
        <v>15</v>
      </c>
      <c r="B29" s="176"/>
      <c r="C29" s="177"/>
      <c r="D29" s="178"/>
      <c r="E29" s="178"/>
      <c r="F29" s="178"/>
      <c r="G29" s="182"/>
      <c r="H29" s="182"/>
      <c r="I29" s="178"/>
      <c r="J29" s="178"/>
      <c r="K29" s="178"/>
      <c r="L29" s="178"/>
      <c r="M29" s="185"/>
      <c r="N29" s="185"/>
    </row>
    <row r="30" spans="1:14" s="181" customFormat="1" ht="25.5" customHeight="1" x14ac:dyDescent="0.2">
      <c r="A30" s="176">
        <f t="shared" si="1"/>
        <v>16</v>
      </c>
      <c r="B30" s="176"/>
      <c r="C30" s="177"/>
      <c r="D30" s="178"/>
      <c r="E30" s="178"/>
      <c r="F30" s="178"/>
      <c r="G30" s="182"/>
      <c r="H30" s="182"/>
      <c r="I30" s="178"/>
      <c r="J30" s="178"/>
      <c r="K30" s="178"/>
      <c r="L30" s="178"/>
      <c r="M30" s="185"/>
      <c r="N30" s="185"/>
    </row>
    <row r="31" spans="1:14" s="181" customFormat="1" ht="25.5" customHeight="1" x14ac:dyDescent="0.2">
      <c r="A31" s="176">
        <f t="shared" si="1"/>
        <v>17</v>
      </c>
      <c r="B31" s="176"/>
      <c r="C31" s="177"/>
      <c r="D31" s="178"/>
      <c r="E31" s="178"/>
      <c r="F31" s="178"/>
      <c r="G31" s="182"/>
      <c r="H31" s="182"/>
      <c r="I31" s="178"/>
      <c r="J31" s="178"/>
      <c r="K31" s="178"/>
      <c r="L31" s="178"/>
      <c r="M31" s="185"/>
      <c r="N31" s="185"/>
    </row>
    <row r="32" spans="1:14" s="181" customFormat="1" ht="25.5" customHeight="1" x14ac:dyDescent="0.2">
      <c r="A32" s="176">
        <f t="shared" si="1"/>
        <v>18</v>
      </c>
      <c r="B32" s="176"/>
      <c r="C32" s="177"/>
      <c r="D32" s="178"/>
      <c r="E32" s="178"/>
      <c r="F32" s="178"/>
      <c r="G32" s="182"/>
      <c r="H32" s="182"/>
      <c r="I32" s="178"/>
      <c r="J32" s="178"/>
      <c r="K32" s="178"/>
      <c r="L32" s="178"/>
      <c r="M32" s="185"/>
      <c r="N32" s="185"/>
    </row>
    <row r="33" spans="1:14" s="181" customFormat="1" ht="25.5" customHeight="1" x14ac:dyDescent="0.2">
      <c r="A33" s="176">
        <f t="shared" si="1"/>
        <v>19</v>
      </c>
      <c r="B33" s="176"/>
      <c r="C33" s="177"/>
      <c r="D33" s="178"/>
      <c r="E33" s="178"/>
      <c r="F33" s="178"/>
      <c r="G33" s="182"/>
      <c r="H33" s="182"/>
      <c r="I33" s="178"/>
      <c r="J33" s="178"/>
      <c r="K33" s="178"/>
      <c r="L33" s="178"/>
      <c r="M33" s="185"/>
      <c r="N33" s="185"/>
    </row>
    <row r="34" spans="1:14" s="181" customFormat="1" ht="39" customHeight="1" x14ac:dyDescent="0.2">
      <c r="A34" s="176"/>
      <c r="B34" s="188"/>
      <c r="C34" s="188"/>
      <c r="D34" s="188"/>
      <c r="E34" s="188"/>
      <c r="F34" s="188"/>
      <c r="G34" s="188"/>
      <c r="H34" s="188"/>
      <c r="I34" s="188"/>
      <c r="J34" s="188"/>
      <c r="K34" s="188"/>
      <c r="L34" s="189">
        <f>SUBTOTAL(109,L14:L33)</f>
        <v>0</v>
      </c>
      <c r="M34" s="185">
        <f>SUM(M14:M33)</f>
        <v>0</v>
      </c>
      <c r="N34" s="185"/>
    </row>
    <row r="35" spans="1:14" s="36" customFormat="1" ht="25.5" customHeight="1" x14ac:dyDescent="0.2">
      <c r="B35" s="33"/>
      <c r="C35" s="5"/>
      <c r="D35" s="75"/>
      <c r="E35" s="75"/>
      <c r="F35" s="75"/>
      <c r="G35" s="75"/>
      <c r="H35" s="75"/>
      <c r="I35" s="75"/>
      <c r="J35" s="75"/>
      <c r="K35" s="75"/>
      <c r="L35" s="75"/>
      <c r="M35" s="75"/>
      <c r="N35" s="75"/>
    </row>
    <row r="36" spans="1:14" s="7" customFormat="1" ht="35.25" customHeight="1" x14ac:dyDescent="0.2">
      <c r="B36" s="6" t="str">
        <f ca="1">IF(language3="EN",INDIRECT(ADDRESS(MATCH(B37,terms_sk,0)+1,2,1,1,"Slovnik")),B37)</f>
        <v>Dátum:</v>
      </c>
      <c r="C36" s="149"/>
      <c r="D36" s="150"/>
      <c r="E36" s="79"/>
      <c r="F36" s="79"/>
      <c r="G36" s="79"/>
      <c r="H36" s="79"/>
      <c r="I36" s="79"/>
      <c r="J36" s="79"/>
      <c r="K36" s="79"/>
      <c r="L36" s="79"/>
      <c r="M36" s="75"/>
      <c r="N36" s="75"/>
    </row>
    <row r="37" spans="1:14" s="7" customFormat="1" ht="11.25" customHeight="1" x14ac:dyDescent="0.2">
      <c r="B37" s="33" t="s">
        <v>0</v>
      </c>
      <c r="C37" s="5"/>
      <c r="D37" s="75"/>
      <c r="E37" s="75"/>
      <c r="F37" s="75"/>
      <c r="G37" s="75"/>
      <c r="H37" s="75"/>
      <c r="I37" s="75"/>
      <c r="J37" s="75"/>
      <c r="K37" s="75"/>
      <c r="L37" s="75"/>
      <c r="M37" s="75"/>
      <c r="N37" s="75"/>
    </row>
    <row r="38" spans="1:14" s="7" customFormat="1" ht="35.25" customHeight="1" x14ac:dyDescent="0.2">
      <c r="B38" s="84" t="str">
        <f ca="1">IF(language3="EN",INDIRECT(ADDRESS(MATCH(B39,terms_sk,0)+1,2,1,1,"Slovnik")),B39)</f>
        <v xml:space="preserve">Meno a priezvisko zodpovednej osoby: </v>
      </c>
      <c r="C38" s="149"/>
      <c r="D38" s="150"/>
      <c r="E38" s="79"/>
      <c r="F38" s="79"/>
      <c r="G38" s="79"/>
      <c r="H38" s="79"/>
      <c r="I38" s="79"/>
      <c r="J38" s="79"/>
      <c r="K38" s="79"/>
      <c r="L38" s="79"/>
      <c r="M38" s="75"/>
      <c r="N38" s="75"/>
    </row>
    <row r="39" spans="1:14" s="7" customFormat="1" ht="11.25" customHeight="1" x14ac:dyDescent="0.2">
      <c r="B39" s="33" t="s">
        <v>42</v>
      </c>
      <c r="C39" s="5"/>
      <c r="D39" s="75" t="s">
        <v>13</v>
      </c>
      <c r="E39" s="75"/>
      <c r="F39" s="75"/>
      <c r="G39" s="75"/>
      <c r="H39" s="75"/>
      <c r="I39" s="75"/>
      <c r="J39" s="75"/>
      <c r="K39" s="75"/>
      <c r="L39" s="75"/>
      <c r="M39" s="75"/>
      <c r="N39" s="75"/>
    </row>
    <row r="40" spans="1:14" s="7" customFormat="1" ht="35.25" customHeight="1" x14ac:dyDescent="0.2">
      <c r="B40" s="6" t="str">
        <f ca="1">IF(language3="EN",INDIRECT(ADDRESS(MATCH(B41,terms_sk,0)+1,2,1,1,"Slovnik")),B41)</f>
        <v>Pracovná pozícia:</v>
      </c>
      <c r="C40" s="149"/>
      <c r="D40" s="150"/>
      <c r="E40" s="79"/>
      <c r="F40" s="79"/>
      <c r="G40" s="79"/>
      <c r="H40" s="79"/>
      <c r="I40" s="79"/>
      <c r="J40" s="79"/>
      <c r="K40" s="79"/>
      <c r="L40" s="79"/>
      <c r="M40" s="75"/>
      <c r="N40" s="75"/>
    </row>
    <row r="41" spans="1:14" s="7" customFormat="1" ht="42.75" customHeight="1" x14ac:dyDescent="0.2">
      <c r="B41" s="33" t="s">
        <v>43</v>
      </c>
      <c r="D41" s="9"/>
      <c r="E41" s="9" t="s">
        <v>13</v>
      </c>
      <c r="F41" s="9"/>
      <c r="G41" s="9"/>
      <c r="H41" s="9"/>
      <c r="I41" s="9"/>
      <c r="J41" s="9"/>
      <c r="K41" s="9"/>
      <c r="L41" s="9"/>
      <c r="M41" s="75"/>
      <c r="N41" s="75"/>
    </row>
    <row r="42" spans="1:14" ht="42.75" customHeight="1" x14ac:dyDescent="0.2">
      <c r="M42" s="75"/>
      <c r="N42" s="75"/>
    </row>
    <row r="43" spans="1:14" x14ac:dyDescent="0.2">
      <c r="M43" s="75"/>
      <c r="N43" s="75"/>
    </row>
    <row r="44" spans="1:14" x14ac:dyDescent="0.2">
      <c r="M44" s="75"/>
      <c r="N44" s="75"/>
    </row>
    <row r="45" spans="1:14" x14ac:dyDescent="0.2">
      <c r="M45" s="75">
        <f>SUM(M15:M44)</f>
        <v>0</v>
      </c>
      <c r="N45" s="75"/>
    </row>
    <row r="46" spans="1:14" x14ac:dyDescent="0.2">
      <c r="M46" s="75"/>
      <c r="N46" s="75"/>
    </row>
    <row r="47" spans="1:14" x14ac:dyDescent="0.2">
      <c r="M47" s="75"/>
      <c r="N47" s="75"/>
    </row>
    <row r="48" spans="1:14" x14ac:dyDescent="0.2">
      <c r="M48" s="75"/>
      <c r="N48" s="75"/>
    </row>
    <row r="49" spans="13:14" x14ac:dyDescent="0.2">
      <c r="M49" s="75"/>
      <c r="N49" s="75"/>
    </row>
    <row r="50" spans="13:14" x14ac:dyDescent="0.2">
      <c r="M50" s="75"/>
      <c r="N50" s="75"/>
    </row>
    <row r="51" spans="13:14" x14ac:dyDescent="0.2">
      <c r="M51" s="75"/>
      <c r="N51" s="75"/>
    </row>
    <row r="52" spans="13:14" x14ac:dyDescent="0.2">
      <c r="M52" s="75"/>
      <c r="N52" s="75"/>
    </row>
    <row r="53" spans="13:14" x14ac:dyDescent="0.2">
      <c r="M53" s="75"/>
      <c r="N53" s="75"/>
    </row>
    <row r="54" spans="13:14" x14ac:dyDescent="0.2">
      <c r="M54" s="75"/>
      <c r="N54" s="75"/>
    </row>
    <row r="55" spans="13:14" x14ac:dyDescent="0.2">
      <c r="M55" s="75"/>
      <c r="N55" s="75"/>
    </row>
    <row r="56" spans="13:14" x14ac:dyDescent="0.2">
      <c r="M56" s="75"/>
      <c r="N56" s="75"/>
    </row>
    <row r="57" spans="13:14" x14ac:dyDescent="0.2">
      <c r="M57" s="75"/>
      <c r="N57" s="75"/>
    </row>
    <row r="58" spans="13:14" x14ac:dyDescent="0.2">
      <c r="M58" s="75"/>
      <c r="N58" s="75"/>
    </row>
    <row r="59" spans="13:14" x14ac:dyDescent="0.2">
      <c r="M59" s="75"/>
      <c r="N59" s="75"/>
    </row>
    <row r="60" spans="13:14" x14ac:dyDescent="0.2">
      <c r="M60" s="75"/>
      <c r="N60" s="75"/>
    </row>
    <row r="61" spans="13:14" x14ac:dyDescent="0.2">
      <c r="M61" s="75"/>
      <c r="N61" s="75"/>
    </row>
    <row r="62" spans="13:14" x14ac:dyDescent="0.2">
      <c r="M62" s="75"/>
      <c r="N62" s="75"/>
    </row>
    <row r="63" spans="13:14" x14ac:dyDescent="0.2">
      <c r="M63" s="75"/>
      <c r="N63" s="75"/>
    </row>
    <row r="64" spans="13:14" x14ac:dyDescent="0.2">
      <c r="M64" s="75"/>
      <c r="N64" s="75"/>
    </row>
    <row r="65" spans="13:14" x14ac:dyDescent="0.2">
      <c r="M65" s="75"/>
      <c r="N65" s="75"/>
    </row>
    <row r="66" spans="13:14" x14ac:dyDescent="0.2">
      <c r="M66" s="75"/>
      <c r="N66" s="75"/>
    </row>
    <row r="67" spans="13:14" x14ac:dyDescent="0.2">
      <c r="M67" s="75"/>
      <c r="N67" s="75"/>
    </row>
  </sheetData>
  <sheetProtection sheet="1" objects="1" scenarios="1" insertRows="0" deleteRows="0"/>
  <dataValidations count="1">
    <dataValidation type="list" allowBlank="1" showInputMessage="1" showErrorMessage="1" sqref="L3">
      <formula1>"SK,EN"</formula1>
    </dataValidation>
  </dataValidations>
  <pageMargins left="0.7" right="0.7" top="0.75" bottom="0.75" header="0.3" footer="0.3"/>
  <pageSetup scale="53" fitToHeight="0" orientation="landscape" horizontalDpi="300" verticalDpi="300" r:id="rId1"/>
  <legacyDrawing r:id="rId2"/>
  <tableParts count="1">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6">
    <pageSetUpPr fitToPage="1"/>
  </sheetPr>
  <dimension ref="A1:S67"/>
  <sheetViews>
    <sheetView showGridLines="0" view="pageBreakPreview" zoomScaleNormal="100" zoomScaleSheetLayoutView="100" workbookViewId="0">
      <selection activeCell="C6" sqref="C6"/>
    </sheetView>
  </sheetViews>
  <sheetFormatPr defaultColWidth="9.140625" defaultRowHeight="12.75" outlineLevelCol="1" x14ac:dyDescent="0.2"/>
  <cols>
    <col min="1" max="1" width="5.42578125" style="37" customWidth="1"/>
    <col min="2" max="2" width="14.85546875" style="37" customWidth="1"/>
    <col min="3" max="3" width="40.140625" style="37" customWidth="1"/>
    <col min="4" max="5" width="12.42578125" style="77" customWidth="1"/>
    <col min="6" max="6" width="14.42578125" style="77" customWidth="1"/>
    <col min="7" max="11" width="10.7109375" style="77" customWidth="1"/>
    <col min="12" max="12" width="14" style="77" customWidth="1"/>
    <col min="13" max="14" width="16.140625" style="77" customWidth="1"/>
    <col min="15" max="15" width="12" hidden="1" customWidth="1" outlineLevel="1"/>
    <col min="16" max="16" width="40" hidden="1" customWidth="1" outlineLevel="1"/>
    <col min="17" max="17" width="9.140625" style="37" collapsed="1"/>
    <col min="18" max="16384" width="9.140625" style="37"/>
  </cols>
  <sheetData>
    <row r="1" spans="1:19" s="7" customFormat="1" ht="11.25" x14ac:dyDescent="0.2">
      <c r="D1" s="9"/>
      <c r="E1" s="9"/>
      <c r="F1" s="9"/>
      <c r="G1" s="9"/>
      <c r="H1" s="9"/>
      <c r="I1" s="9"/>
      <c r="J1" s="9"/>
      <c r="K1" s="9"/>
      <c r="L1" s="9"/>
      <c r="M1" s="9"/>
      <c r="N1" s="9"/>
    </row>
    <row r="2" spans="1:19" s="7" customFormat="1" ht="11.25" x14ac:dyDescent="0.2">
      <c r="D2" s="9"/>
      <c r="E2" s="9"/>
      <c r="F2" s="9"/>
      <c r="G2" s="9"/>
      <c r="H2" s="9"/>
      <c r="I2" s="9"/>
      <c r="J2" s="9"/>
      <c r="K2" s="9"/>
      <c r="L2" s="9"/>
      <c r="M2" s="9"/>
      <c r="N2" s="9"/>
    </row>
    <row r="3" spans="1:19" s="7" customFormat="1" ht="35.25" customHeight="1" x14ac:dyDescent="0.2">
      <c r="B3" s="8" t="str">
        <f ca="1">IF(language4="EN",INDIRECT(ADDRESS(MATCH(B4,terms_sk,0)+1,2,1,1,"Slovnik")),B4)</f>
        <v>Summary sheet - Reserve</v>
      </c>
      <c r="D3" s="9"/>
      <c r="E3" s="9"/>
      <c r="F3" s="9"/>
      <c r="G3" s="9"/>
      <c r="H3" s="9"/>
      <c r="K3" s="27" t="s">
        <v>113</v>
      </c>
      <c r="L3" s="145" t="s">
        <v>117</v>
      </c>
    </row>
    <row r="4" spans="1:19" s="7" customFormat="1" ht="35.25" hidden="1" customHeight="1" x14ac:dyDescent="0.2">
      <c r="B4" s="2" t="s">
        <v>266</v>
      </c>
      <c r="D4" s="9"/>
      <c r="E4" s="9"/>
      <c r="F4" s="9"/>
      <c r="G4" s="9"/>
      <c r="H4" s="9"/>
      <c r="I4" s="9"/>
      <c r="J4" s="9"/>
      <c r="K4" s="9"/>
      <c r="L4" s="9"/>
      <c r="M4" s="9"/>
      <c r="N4" s="9"/>
    </row>
    <row r="5" spans="1:19" s="7" customFormat="1" ht="11.25" x14ac:dyDescent="0.2">
      <c r="B5" s="11"/>
      <c r="D5" s="9"/>
      <c r="E5" s="9"/>
      <c r="F5" s="75"/>
      <c r="G5" s="75"/>
      <c r="H5" s="75"/>
      <c r="I5" s="75"/>
      <c r="J5" s="75"/>
      <c r="K5" s="75"/>
      <c r="L5" s="75"/>
      <c r="M5" s="75"/>
      <c r="N5" s="75"/>
    </row>
    <row r="6" spans="1:19" s="9" customFormat="1" ht="34.5" customHeight="1" x14ac:dyDescent="0.2">
      <c r="B6" s="13" t="str">
        <f ca="1">IF(language4="EN",INDIRECT(ADDRESS(MATCH(B7,terms_sk,0)+1,2,1,1,"Slovnik")),B7)</f>
        <v>Project Code</v>
      </c>
      <c r="C6" s="147"/>
      <c r="D6" s="25"/>
      <c r="E6" s="13" t="str">
        <f ca="1">IF(language4="EN",INDIRECT(ADDRESS(MATCH(E7,terms_sk,0)+1,2,1,1,"Slovnik")),E7)</f>
        <v>Period</v>
      </c>
      <c r="F6" s="147"/>
      <c r="G6" s="156"/>
      <c r="H6" s="156"/>
      <c r="I6" s="156"/>
      <c r="J6" s="156"/>
      <c r="K6" s="156"/>
      <c r="L6" s="156"/>
      <c r="M6" s="156"/>
      <c r="N6" s="156"/>
      <c r="O6" s="183"/>
      <c r="P6" s="183"/>
      <c r="Q6" s="8"/>
      <c r="R6" s="8"/>
      <c r="S6" s="7"/>
    </row>
    <row r="7" spans="1:19" s="9" customFormat="1" ht="34.5" hidden="1" customHeight="1" x14ac:dyDescent="0.2">
      <c r="B7" s="14" t="s">
        <v>15</v>
      </c>
      <c r="C7" s="14"/>
      <c r="D7" s="24"/>
      <c r="E7" s="24" t="s">
        <v>240</v>
      </c>
      <c r="F7" s="76"/>
      <c r="G7" s="76"/>
      <c r="H7" s="76"/>
      <c r="I7" s="76"/>
      <c r="J7" s="76"/>
      <c r="K7" s="76"/>
      <c r="L7" s="76"/>
      <c r="M7" s="76"/>
      <c r="N7" s="76"/>
      <c r="O7" s="184"/>
      <c r="P7" s="184"/>
      <c r="Q7" s="8"/>
      <c r="R7" s="8"/>
      <c r="S7" s="7"/>
    </row>
    <row r="8" spans="1:19" s="7" customFormat="1" ht="9" customHeight="1" x14ac:dyDescent="0.2">
      <c r="D8" s="9"/>
      <c r="E8" s="9"/>
      <c r="F8" s="75"/>
      <c r="G8" s="75"/>
      <c r="H8" s="75"/>
      <c r="I8" s="75"/>
      <c r="J8" s="75"/>
      <c r="K8" s="75"/>
      <c r="L8" s="75"/>
      <c r="M8" s="75"/>
      <c r="N8" s="75"/>
      <c r="O8"/>
      <c r="P8"/>
    </row>
    <row r="9" spans="1:19" s="9" customFormat="1" ht="34.5" customHeight="1" x14ac:dyDescent="0.2">
      <c r="B9" s="1" t="str">
        <f ca="1">IF(language4="EN",INDIRECT(ADDRESS(MATCH(B10,terms_sk,0)+1,2,1,1,"Slovnik")),B10)</f>
        <v>Project Promoter's Name</v>
      </c>
      <c r="C9" s="208"/>
      <c r="D9" s="209"/>
      <c r="E9" s="24"/>
      <c r="F9" s="76"/>
      <c r="G9" s="76"/>
      <c r="H9" s="76"/>
      <c r="I9" s="76"/>
      <c r="J9" s="76"/>
      <c r="K9" s="76"/>
      <c r="L9" s="76"/>
      <c r="M9" s="76"/>
      <c r="N9" s="76"/>
      <c r="Q9" s="10"/>
      <c r="R9" s="10"/>
      <c r="S9" s="7"/>
    </row>
    <row r="10" spans="1:19" s="9" customFormat="1" ht="34.5" hidden="1" customHeight="1" x14ac:dyDescent="0.2">
      <c r="B10" s="15" t="s">
        <v>34</v>
      </c>
      <c r="C10" s="16"/>
      <c r="D10" s="17"/>
      <c r="E10" s="24"/>
      <c r="F10" s="76"/>
      <c r="G10" s="76"/>
      <c r="H10" s="76"/>
      <c r="I10" s="76"/>
      <c r="J10" s="76"/>
      <c r="K10" s="76"/>
      <c r="L10" s="76"/>
      <c r="M10" s="76"/>
      <c r="N10" s="76"/>
      <c r="Q10" s="10"/>
      <c r="R10" s="10"/>
      <c r="S10" s="7"/>
    </row>
    <row r="11" spans="1:19" ht="13.5" thickBot="1" x14ac:dyDescent="0.25"/>
    <row r="12" spans="1:19" s="36" customFormat="1" ht="34.5" hidden="1" customHeight="1" x14ac:dyDescent="0.2">
      <c r="A12" s="35" t="s">
        <v>268</v>
      </c>
      <c r="B12" s="35" t="s">
        <v>244</v>
      </c>
      <c r="C12" s="35" t="s">
        <v>269</v>
      </c>
      <c r="D12" s="78" t="s">
        <v>246</v>
      </c>
      <c r="E12" s="78" t="s">
        <v>247</v>
      </c>
      <c r="F12" s="78" t="s">
        <v>248</v>
      </c>
      <c r="G12" s="78" t="s">
        <v>249</v>
      </c>
      <c r="H12" s="78" t="s">
        <v>6</v>
      </c>
      <c r="I12" s="78" t="s">
        <v>250</v>
      </c>
      <c r="J12" s="78" t="s">
        <v>251</v>
      </c>
      <c r="K12" s="78" t="s">
        <v>265</v>
      </c>
      <c r="L12" s="78" t="s">
        <v>3</v>
      </c>
      <c r="M12" s="78" t="s">
        <v>271</v>
      </c>
      <c r="N12" s="78" t="s">
        <v>272</v>
      </c>
      <c r="O12"/>
      <c r="P12"/>
    </row>
    <row r="13" spans="1:19" s="36" customFormat="1" ht="25.5" customHeight="1" x14ac:dyDescent="0.2">
      <c r="A13" s="35" t="str">
        <f t="shared" ref="A13:N13" ca="1" si="0">IF(language4="EN",INDIRECT(ADDRESS(MATCH(A12,terms_sk,0)+1,2,1,1,"Slovnik")),A12)</f>
        <v>#</v>
      </c>
      <c r="B13" s="35" t="str">
        <f t="shared" ca="1" si="0"/>
        <v>Document number</v>
      </c>
      <c r="C13" s="35" t="str">
        <f t="shared" ca="1" si="0"/>
        <v xml:space="preserve">Purpose of the Expenditure </v>
      </c>
      <c r="D13" s="78" t="str">
        <f t="shared" ca="1" si="0"/>
        <v>Account - debits</v>
      </c>
      <c r="E13" s="78" t="str">
        <f t="shared" ca="1" si="0"/>
        <v>Account - credits</v>
      </c>
      <c r="F13" s="78" t="str">
        <f t="shared" ca="1" si="0"/>
        <v>Type of document</v>
      </c>
      <c r="G13" s="78" t="str">
        <f t="shared" ca="1" si="0"/>
        <v>Delivered on</v>
      </c>
      <c r="H13" s="78" t="str">
        <f t="shared" ca="1" si="0"/>
        <v>Paid on</v>
      </c>
      <c r="I13" s="78" t="str">
        <f t="shared" ca="1" si="0"/>
        <v>Quantity</v>
      </c>
      <c r="J13" s="78" t="str">
        <f t="shared" ca="1" si="0"/>
        <v>Unit Costs</v>
      </c>
      <c r="K13" s="78" t="str">
        <f t="shared" ca="1" si="0"/>
        <v>Total amount</v>
      </c>
      <c r="L13" s="78" t="str">
        <f t="shared" ca="1" si="0"/>
        <v>Amount claimed</v>
      </c>
      <c r="M13" s="78" t="str">
        <f t="shared" ca="1" si="0"/>
        <v>Type of Expenditure</v>
      </c>
      <c r="N13" s="78" t="str">
        <f t="shared" ca="1" si="0"/>
        <v>Budget Chapter</v>
      </c>
      <c r="O13" s="20" t="s">
        <v>317</v>
      </c>
      <c r="P13" s="20" t="s">
        <v>318</v>
      </c>
    </row>
    <row r="14" spans="1:19" s="181" customFormat="1" ht="25.5" customHeight="1" x14ac:dyDescent="0.2">
      <c r="A14" s="190">
        <f>ROW()-14</f>
        <v>0</v>
      </c>
      <c r="B14" s="190"/>
      <c r="C14" s="191"/>
      <c r="D14" s="192"/>
      <c r="E14" s="192"/>
      <c r="F14" s="193"/>
      <c r="G14" s="193"/>
      <c r="H14" s="193"/>
      <c r="I14" s="192"/>
      <c r="J14" s="192"/>
      <c r="K14" s="192"/>
      <c r="L14" s="192"/>
      <c r="M14" s="192"/>
      <c r="N14" s="192"/>
      <c r="O14" s="185"/>
      <c r="P14" s="185"/>
    </row>
    <row r="15" spans="1:19" s="181" customFormat="1" ht="25.5" customHeight="1" x14ac:dyDescent="0.2">
      <c r="A15" s="190">
        <f t="shared" ref="A15:A43" si="1">ROW()-14</f>
        <v>1</v>
      </c>
      <c r="B15" s="176"/>
      <c r="C15" s="177"/>
      <c r="D15" s="178"/>
      <c r="E15" s="178"/>
      <c r="F15" s="182"/>
      <c r="G15" s="182"/>
      <c r="H15" s="182"/>
      <c r="I15" s="178"/>
      <c r="J15" s="178"/>
      <c r="K15" s="178"/>
      <c r="L15" s="178"/>
      <c r="M15" s="178"/>
      <c r="N15" s="178"/>
      <c r="O15" s="185"/>
      <c r="P15" s="185"/>
    </row>
    <row r="16" spans="1:19" s="181" customFormat="1" ht="25.5" customHeight="1" x14ac:dyDescent="0.2">
      <c r="A16" s="190">
        <f t="shared" si="1"/>
        <v>2</v>
      </c>
      <c r="B16" s="190"/>
      <c r="C16" s="191"/>
      <c r="D16" s="192"/>
      <c r="E16" s="192"/>
      <c r="F16" s="192"/>
      <c r="G16" s="193"/>
      <c r="H16" s="193"/>
      <c r="I16" s="192"/>
      <c r="J16" s="192"/>
      <c r="K16" s="192"/>
      <c r="L16" s="192"/>
      <c r="M16" s="192"/>
      <c r="N16" s="192"/>
      <c r="O16" s="185"/>
      <c r="P16" s="185"/>
    </row>
    <row r="17" spans="1:16" s="181" customFormat="1" ht="25.5" customHeight="1" x14ac:dyDescent="0.2">
      <c r="A17" s="190">
        <f t="shared" si="1"/>
        <v>3</v>
      </c>
      <c r="B17" s="190"/>
      <c r="C17" s="191"/>
      <c r="D17" s="192"/>
      <c r="E17" s="192"/>
      <c r="F17" s="192"/>
      <c r="G17" s="193"/>
      <c r="H17" s="193"/>
      <c r="I17" s="192"/>
      <c r="J17" s="192"/>
      <c r="K17" s="192"/>
      <c r="L17" s="192"/>
      <c r="M17" s="192"/>
      <c r="N17" s="192"/>
      <c r="O17" s="185"/>
      <c r="P17" s="185"/>
    </row>
    <row r="18" spans="1:16" s="181" customFormat="1" ht="25.5" customHeight="1" x14ac:dyDescent="0.2">
      <c r="A18" s="190">
        <f t="shared" si="1"/>
        <v>4</v>
      </c>
      <c r="B18" s="190"/>
      <c r="C18" s="191"/>
      <c r="D18" s="192"/>
      <c r="E18" s="192"/>
      <c r="F18" s="192"/>
      <c r="G18" s="193"/>
      <c r="H18" s="193"/>
      <c r="I18" s="192"/>
      <c r="J18" s="192"/>
      <c r="K18" s="192"/>
      <c r="L18" s="192"/>
      <c r="M18" s="192"/>
      <c r="N18" s="192"/>
      <c r="O18" s="185"/>
      <c r="P18" s="185"/>
    </row>
    <row r="19" spans="1:16" s="181" customFormat="1" ht="25.5" customHeight="1" x14ac:dyDescent="0.2">
      <c r="A19" s="190">
        <f t="shared" si="1"/>
        <v>5</v>
      </c>
      <c r="B19" s="190"/>
      <c r="C19" s="191"/>
      <c r="D19" s="192"/>
      <c r="E19" s="192"/>
      <c r="F19" s="192"/>
      <c r="G19" s="193"/>
      <c r="H19" s="193"/>
      <c r="I19" s="192"/>
      <c r="J19" s="192"/>
      <c r="K19" s="192"/>
      <c r="L19" s="192"/>
      <c r="M19" s="192"/>
      <c r="N19" s="192"/>
      <c r="O19" s="185"/>
      <c r="P19" s="185"/>
    </row>
    <row r="20" spans="1:16" s="181" customFormat="1" ht="25.5" customHeight="1" x14ac:dyDescent="0.2">
      <c r="A20" s="190">
        <f t="shared" si="1"/>
        <v>6</v>
      </c>
      <c r="B20" s="190"/>
      <c r="C20" s="191"/>
      <c r="D20" s="192"/>
      <c r="E20" s="192"/>
      <c r="F20" s="192"/>
      <c r="G20" s="193"/>
      <c r="H20" s="193"/>
      <c r="I20" s="192"/>
      <c r="J20" s="192"/>
      <c r="K20" s="192"/>
      <c r="L20" s="192"/>
      <c r="M20" s="192"/>
      <c r="N20" s="192"/>
      <c r="O20" s="185"/>
      <c r="P20" s="185"/>
    </row>
    <row r="21" spans="1:16" s="181" customFormat="1" ht="25.5" customHeight="1" x14ac:dyDescent="0.2">
      <c r="A21" s="190">
        <f t="shared" si="1"/>
        <v>7</v>
      </c>
      <c r="B21" s="190"/>
      <c r="C21" s="191"/>
      <c r="D21" s="192"/>
      <c r="E21" s="192"/>
      <c r="F21" s="192"/>
      <c r="G21" s="193"/>
      <c r="H21" s="193"/>
      <c r="I21" s="192"/>
      <c r="J21" s="192"/>
      <c r="K21" s="192"/>
      <c r="L21" s="192"/>
      <c r="M21" s="192"/>
      <c r="N21" s="192"/>
      <c r="O21" s="185"/>
      <c r="P21" s="185"/>
    </row>
    <row r="22" spans="1:16" s="181" customFormat="1" ht="25.5" customHeight="1" x14ac:dyDescent="0.2">
      <c r="A22" s="190">
        <f t="shared" si="1"/>
        <v>8</v>
      </c>
      <c r="B22" s="190"/>
      <c r="C22" s="191"/>
      <c r="D22" s="192"/>
      <c r="E22" s="192"/>
      <c r="F22" s="192"/>
      <c r="G22" s="193"/>
      <c r="H22" s="193"/>
      <c r="I22" s="192"/>
      <c r="J22" s="192"/>
      <c r="K22" s="192"/>
      <c r="L22" s="192"/>
      <c r="M22" s="192"/>
      <c r="N22" s="192"/>
      <c r="O22" s="185"/>
      <c r="P22" s="185"/>
    </row>
    <row r="23" spans="1:16" s="181" customFormat="1" ht="25.5" customHeight="1" x14ac:dyDescent="0.2">
      <c r="A23" s="190">
        <f t="shared" si="1"/>
        <v>9</v>
      </c>
      <c r="B23" s="190"/>
      <c r="C23" s="191"/>
      <c r="D23" s="192"/>
      <c r="E23" s="192"/>
      <c r="F23" s="192"/>
      <c r="G23" s="193"/>
      <c r="H23" s="193"/>
      <c r="I23" s="192"/>
      <c r="J23" s="192"/>
      <c r="K23" s="192"/>
      <c r="L23" s="192"/>
      <c r="M23" s="192"/>
      <c r="N23" s="192"/>
      <c r="O23" s="185"/>
      <c r="P23" s="185"/>
    </row>
    <row r="24" spans="1:16" s="181" customFormat="1" ht="25.5" customHeight="1" x14ac:dyDescent="0.2">
      <c r="A24" s="190">
        <f t="shared" si="1"/>
        <v>10</v>
      </c>
      <c r="B24" s="190"/>
      <c r="C24" s="191"/>
      <c r="D24" s="192"/>
      <c r="E24" s="192"/>
      <c r="F24" s="192"/>
      <c r="G24" s="193"/>
      <c r="H24" s="193"/>
      <c r="I24" s="192"/>
      <c r="J24" s="192"/>
      <c r="K24" s="192"/>
      <c r="L24" s="192"/>
      <c r="M24" s="192"/>
      <c r="N24" s="192"/>
      <c r="O24" s="185"/>
      <c r="P24" s="185"/>
    </row>
    <row r="25" spans="1:16" s="181" customFormat="1" ht="25.5" customHeight="1" x14ac:dyDescent="0.2">
      <c r="A25" s="190">
        <f t="shared" si="1"/>
        <v>11</v>
      </c>
      <c r="B25" s="190"/>
      <c r="C25" s="191"/>
      <c r="D25" s="192"/>
      <c r="E25" s="192"/>
      <c r="F25" s="192"/>
      <c r="G25" s="193"/>
      <c r="H25" s="193"/>
      <c r="I25" s="192"/>
      <c r="J25" s="192"/>
      <c r="K25" s="192"/>
      <c r="L25" s="192"/>
      <c r="M25" s="192"/>
      <c r="N25" s="192"/>
      <c r="O25" s="185"/>
      <c r="P25" s="185"/>
    </row>
    <row r="26" spans="1:16" s="181" customFormat="1" ht="25.5" customHeight="1" x14ac:dyDescent="0.2">
      <c r="A26" s="190">
        <f t="shared" si="1"/>
        <v>12</v>
      </c>
      <c r="B26" s="190"/>
      <c r="C26" s="191"/>
      <c r="D26" s="192"/>
      <c r="E26" s="192"/>
      <c r="F26" s="192"/>
      <c r="G26" s="193"/>
      <c r="H26" s="193"/>
      <c r="I26" s="192"/>
      <c r="J26" s="192"/>
      <c r="K26" s="192"/>
      <c r="L26" s="192"/>
      <c r="M26" s="192"/>
      <c r="N26" s="192"/>
      <c r="O26" s="185"/>
      <c r="P26" s="185"/>
    </row>
    <row r="27" spans="1:16" s="181" customFormat="1" ht="25.5" customHeight="1" x14ac:dyDescent="0.2">
      <c r="A27" s="190">
        <f t="shared" si="1"/>
        <v>13</v>
      </c>
      <c r="B27" s="190"/>
      <c r="C27" s="191"/>
      <c r="D27" s="192"/>
      <c r="E27" s="192"/>
      <c r="F27" s="192"/>
      <c r="G27" s="193"/>
      <c r="H27" s="193"/>
      <c r="I27" s="192"/>
      <c r="J27" s="192"/>
      <c r="K27" s="192"/>
      <c r="L27" s="192"/>
      <c r="M27" s="192"/>
      <c r="N27" s="192"/>
      <c r="O27" s="185"/>
      <c r="P27" s="185"/>
    </row>
    <row r="28" spans="1:16" s="181" customFormat="1" ht="25.5" customHeight="1" x14ac:dyDescent="0.2">
      <c r="A28" s="190">
        <f t="shared" si="1"/>
        <v>14</v>
      </c>
      <c r="B28" s="190"/>
      <c r="C28" s="191"/>
      <c r="D28" s="192"/>
      <c r="E28" s="192"/>
      <c r="F28" s="192"/>
      <c r="G28" s="193"/>
      <c r="H28" s="193"/>
      <c r="I28" s="192"/>
      <c r="J28" s="192"/>
      <c r="K28" s="192"/>
      <c r="L28" s="192"/>
      <c r="M28" s="192"/>
      <c r="N28" s="192"/>
      <c r="O28" s="185"/>
      <c r="P28" s="185"/>
    </row>
    <row r="29" spans="1:16" s="181" customFormat="1" ht="25.5" customHeight="1" x14ac:dyDescent="0.2">
      <c r="A29" s="190">
        <f t="shared" si="1"/>
        <v>15</v>
      </c>
      <c r="B29" s="190"/>
      <c r="C29" s="191"/>
      <c r="D29" s="192"/>
      <c r="E29" s="192"/>
      <c r="F29" s="192"/>
      <c r="G29" s="193"/>
      <c r="H29" s="193"/>
      <c r="I29" s="192"/>
      <c r="J29" s="192"/>
      <c r="K29" s="192"/>
      <c r="L29" s="192"/>
      <c r="M29" s="192"/>
      <c r="N29" s="192"/>
      <c r="O29" s="185"/>
      <c r="P29" s="185"/>
    </row>
    <row r="30" spans="1:16" s="181" customFormat="1" ht="25.5" customHeight="1" x14ac:dyDescent="0.2">
      <c r="A30" s="190">
        <f t="shared" si="1"/>
        <v>16</v>
      </c>
      <c r="B30" s="190"/>
      <c r="C30" s="191"/>
      <c r="D30" s="192"/>
      <c r="E30" s="192"/>
      <c r="F30" s="192"/>
      <c r="G30" s="193"/>
      <c r="H30" s="193"/>
      <c r="I30" s="192"/>
      <c r="J30" s="192"/>
      <c r="K30" s="192"/>
      <c r="L30" s="192"/>
      <c r="M30" s="192"/>
      <c r="N30" s="192"/>
      <c r="O30" s="185"/>
      <c r="P30" s="185"/>
    </row>
    <row r="31" spans="1:16" s="181" customFormat="1" ht="25.5" customHeight="1" x14ac:dyDescent="0.2">
      <c r="A31" s="190">
        <f t="shared" si="1"/>
        <v>17</v>
      </c>
      <c r="B31" s="190"/>
      <c r="C31" s="191"/>
      <c r="D31" s="192"/>
      <c r="E31" s="192"/>
      <c r="F31" s="192"/>
      <c r="G31" s="193"/>
      <c r="H31" s="193"/>
      <c r="I31" s="192"/>
      <c r="J31" s="192"/>
      <c r="K31" s="192"/>
      <c r="L31" s="192"/>
      <c r="M31" s="192"/>
      <c r="N31" s="192"/>
      <c r="O31" s="185"/>
      <c r="P31" s="185"/>
    </row>
    <row r="32" spans="1:16" s="181" customFormat="1" ht="25.5" customHeight="1" x14ac:dyDescent="0.2">
      <c r="A32" s="190">
        <f t="shared" si="1"/>
        <v>18</v>
      </c>
      <c r="B32" s="190"/>
      <c r="C32" s="191"/>
      <c r="D32" s="192"/>
      <c r="E32" s="192"/>
      <c r="F32" s="192"/>
      <c r="G32" s="193"/>
      <c r="H32" s="193"/>
      <c r="I32" s="192"/>
      <c r="J32" s="192"/>
      <c r="K32" s="192"/>
      <c r="L32" s="192"/>
      <c r="M32" s="192"/>
      <c r="N32" s="192"/>
      <c r="O32" s="185"/>
      <c r="P32" s="185"/>
    </row>
    <row r="33" spans="1:16" s="181" customFormat="1" ht="25.5" customHeight="1" x14ac:dyDescent="0.2">
      <c r="A33" s="176">
        <f>ROW()-14</f>
        <v>19</v>
      </c>
      <c r="B33" s="176"/>
      <c r="C33" s="177"/>
      <c r="D33" s="178"/>
      <c r="E33" s="178"/>
      <c r="F33" s="178"/>
      <c r="G33" s="182"/>
      <c r="H33" s="182"/>
      <c r="I33" s="178"/>
      <c r="J33" s="178"/>
      <c r="K33" s="178"/>
      <c r="L33" s="178"/>
      <c r="M33" s="178"/>
      <c r="N33" s="178"/>
      <c r="O33" s="185"/>
      <c r="P33" s="185"/>
    </row>
    <row r="34" spans="1:16" s="181" customFormat="1" ht="25.5" customHeight="1" x14ac:dyDescent="0.2">
      <c r="A34" s="190">
        <f t="shared" si="1"/>
        <v>20</v>
      </c>
      <c r="B34" s="190"/>
      <c r="C34" s="191"/>
      <c r="D34" s="192"/>
      <c r="E34" s="192"/>
      <c r="F34" s="192"/>
      <c r="G34" s="193"/>
      <c r="H34" s="193"/>
      <c r="I34" s="192"/>
      <c r="J34" s="192"/>
      <c r="K34" s="192"/>
      <c r="L34" s="192"/>
      <c r="M34" s="192"/>
      <c r="N34" s="192"/>
      <c r="O34" s="185"/>
      <c r="P34" s="185"/>
    </row>
    <row r="35" spans="1:16" s="181" customFormat="1" ht="25.5" customHeight="1" x14ac:dyDescent="0.2">
      <c r="A35" s="190">
        <f t="shared" si="1"/>
        <v>21</v>
      </c>
      <c r="B35" s="176"/>
      <c r="C35" s="177"/>
      <c r="D35" s="178"/>
      <c r="E35" s="178"/>
      <c r="F35" s="178"/>
      <c r="G35" s="182"/>
      <c r="H35" s="182"/>
      <c r="I35" s="178"/>
      <c r="J35" s="178"/>
      <c r="K35" s="178"/>
      <c r="L35" s="178"/>
      <c r="M35" s="178"/>
      <c r="N35" s="178"/>
      <c r="O35" s="185"/>
      <c r="P35" s="185"/>
    </row>
    <row r="36" spans="1:16" s="181" customFormat="1" ht="25.5" customHeight="1" x14ac:dyDescent="0.2">
      <c r="A36" s="190">
        <f t="shared" si="1"/>
        <v>22</v>
      </c>
      <c r="B36" s="190"/>
      <c r="C36" s="191"/>
      <c r="D36" s="192"/>
      <c r="E36" s="192"/>
      <c r="F36" s="192"/>
      <c r="G36" s="193"/>
      <c r="H36" s="193"/>
      <c r="I36" s="192"/>
      <c r="J36" s="192"/>
      <c r="K36" s="192"/>
      <c r="L36" s="192"/>
      <c r="M36" s="192"/>
      <c r="N36" s="192"/>
      <c r="O36" s="185"/>
      <c r="P36" s="185"/>
    </row>
    <row r="37" spans="1:16" s="181" customFormat="1" ht="25.5" customHeight="1" x14ac:dyDescent="0.2">
      <c r="A37" s="190">
        <f t="shared" si="1"/>
        <v>23</v>
      </c>
      <c r="B37" s="176"/>
      <c r="C37" s="177"/>
      <c r="D37" s="178"/>
      <c r="E37" s="178"/>
      <c r="F37" s="178"/>
      <c r="G37" s="182"/>
      <c r="H37" s="182"/>
      <c r="I37" s="178"/>
      <c r="J37" s="178"/>
      <c r="K37" s="178"/>
      <c r="L37" s="178"/>
      <c r="M37" s="178"/>
      <c r="N37" s="178"/>
      <c r="O37" s="185"/>
      <c r="P37" s="185"/>
    </row>
    <row r="38" spans="1:16" s="181" customFormat="1" ht="25.5" customHeight="1" x14ac:dyDescent="0.2">
      <c r="A38" s="190">
        <f t="shared" si="1"/>
        <v>24</v>
      </c>
      <c r="B38" s="176"/>
      <c r="C38" s="177"/>
      <c r="D38" s="178"/>
      <c r="E38" s="178"/>
      <c r="F38" s="178"/>
      <c r="G38" s="182"/>
      <c r="H38" s="182"/>
      <c r="I38" s="178"/>
      <c r="J38" s="178"/>
      <c r="K38" s="178"/>
      <c r="L38" s="178"/>
      <c r="M38" s="178"/>
      <c r="N38" s="178"/>
      <c r="O38" s="185"/>
      <c r="P38" s="185"/>
    </row>
    <row r="39" spans="1:16" s="181" customFormat="1" ht="25.5" customHeight="1" x14ac:dyDescent="0.2">
      <c r="A39" s="190">
        <f t="shared" si="1"/>
        <v>25</v>
      </c>
      <c r="B39" s="176"/>
      <c r="C39" s="177"/>
      <c r="D39" s="178"/>
      <c r="E39" s="178"/>
      <c r="F39" s="178"/>
      <c r="G39" s="182"/>
      <c r="H39" s="182"/>
      <c r="I39" s="178"/>
      <c r="J39" s="178"/>
      <c r="K39" s="178"/>
      <c r="L39" s="178"/>
      <c r="M39" s="178"/>
      <c r="N39" s="178"/>
      <c r="O39" s="185"/>
      <c r="P39" s="185"/>
    </row>
    <row r="40" spans="1:16" s="181" customFormat="1" ht="25.5" customHeight="1" x14ac:dyDescent="0.2">
      <c r="A40" s="190">
        <f t="shared" si="1"/>
        <v>26</v>
      </c>
      <c r="B40" s="176"/>
      <c r="C40" s="177"/>
      <c r="D40" s="178"/>
      <c r="E40" s="178"/>
      <c r="F40" s="178"/>
      <c r="G40" s="182"/>
      <c r="H40" s="182"/>
      <c r="I40" s="178"/>
      <c r="J40" s="178"/>
      <c r="K40" s="178"/>
      <c r="L40" s="178"/>
      <c r="M40" s="178"/>
      <c r="N40" s="178"/>
      <c r="O40" s="185"/>
      <c r="P40" s="185"/>
    </row>
    <row r="41" spans="1:16" s="181" customFormat="1" ht="25.5" customHeight="1" x14ac:dyDescent="0.2">
      <c r="A41" s="190">
        <f t="shared" si="1"/>
        <v>27</v>
      </c>
      <c r="B41" s="176"/>
      <c r="C41" s="177"/>
      <c r="D41" s="178"/>
      <c r="E41" s="178"/>
      <c r="F41" s="178"/>
      <c r="G41" s="182"/>
      <c r="H41" s="182"/>
      <c r="I41" s="178"/>
      <c r="J41" s="178"/>
      <c r="K41" s="178"/>
      <c r="L41" s="178"/>
      <c r="M41" s="178"/>
      <c r="N41" s="178"/>
      <c r="O41" s="185"/>
      <c r="P41" s="185"/>
    </row>
    <row r="42" spans="1:16" s="181" customFormat="1" ht="25.5" customHeight="1" x14ac:dyDescent="0.2">
      <c r="A42" s="190">
        <f t="shared" si="1"/>
        <v>28</v>
      </c>
      <c r="B42" s="176"/>
      <c r="C42" s="177"/>
      <c r="D42" s="178"/>
      <c r="E42" s="178"/>
      <c r="F42" s="178"/>
      <c r="G42" s="182"/>
      <c r="H42" s="182"/>
      <c r="I42" s="178"/>
      <c r="J42" s="178"/>
      <c r="K42" s="178"/>
      <c r="L42" s="178"/>
      <c r="M42" s="178"/>
      <c r="N42" s="178"/>
      <c r="O42" s="185"/>
      <c r="P42" s="185"/>
    </row>
    <row r="43" spans="1:16" s="181" customFormat="1" ht="25.5" customHeight="1" x14ac:dyDescent="0.2">
      <c r="A43" s="190">
        <f t="shared" si="1"/>
        <v>29</v>
      </c>
      <c r="B43" s="176"/>
      <c r="C43" s="177"/>
      <c r="D43" s="178"/>
      <c r="E43" s="178"/>
      <c r="F43" s="178"/>
      <c r="G43" s="182"/>
      <c r="H43" s="182"/>
      <c r="I43" s="178"/>
      <c r="J43" s="178"/>
      <c r="K43" s="178"/>
      <c r="L43" s="178"/>
      <c r="M43" s="178"/>
      <c r="N43" s="178"/>
      <c r="O43" s="185"/>
      <c r="P43" s="185"/>
    </row>
    <row r="44" spans="1:16" s="181" customFormat="1" ht="39" customHeight="1" x14ac:dyDescent="0.2">
      <c r="A44" s="190"/>
      <c r="B44" s="194"/>
      <c r="C44" s="194"/>
      <c r="D44" s="194"/>
      <c r="E44" s="194"/>
      <c r="F44" s="194"/>
      <c r="G44" s="194"/>
      <c r="H44" s="194"/>
      <c r="I44" s="194"/>
      <c r="J44" s="194"/>
      <c r="K44" s="194" t="s">
        <v>316</v>
      </c>
      <c r="L44" s="189">
        <f>SUBTOTAL(109,L14:L36)</f>
        <v>0</v>
      </c>
      <c r="M44" s="194"/>
      <c r="N44" s="194"/>
      <c r="O44" s="195">
        <f>SUM(O14:O43)</f>
        <v>0</v>
      </c>
      <c r="P44" s="195"/>
    </row>
    <row r="45" spans="1:16" s="36" customFormat="1" ht="25.5" customHeight="1" x14ac:dyDescent="0.2">
      <c r="B45" s="33"/>
      <c r="C45" s="5"/>
      <c r="D45" s="75"/>
      <c r="E45" s="75"/>
      <c r="F45" s="75"/>
      <c r="G45" s="75"/>
      <c r="H45" s="75"/>
      <c r="I45" s="75"/>
      <c r="J45" s="75"/>
      <c r="K45" s="75"/>
      <c r="L45" s="75"/>
      <c r="M45" s="75"/>
      <c r="N45" s="75"/>
      <c r="O45" s="75"/>
      <c r="P45" s="75"/>
    </row>
    <row r="46" spans="1:16" s="7" customFormat="1" ht="35.25" customHeight="1" x14ac:dyDescent="0.2">
      <c r="B46" s="6" t="str">
        <f ca="1">IF(language4="EN",INDIRECT(ADDRESS(MATCH(B47,terms_sk,0)+1,2,1,1,"Slovnik")),B47)</f>
        <v>Date:</v>
      </c>
      <c r="C46" s="149"/>
      <c r="D46" s="150"/>
      <c r="E46" s="79"/>
      <c r="F46" s="79"/>
      <c r="G46" s="79"/>
      <c r="H46" s="79"/>
      <c r="I46" s="79"/>
      <c r="J46" s="79"/>
      <c r="K46" s="79"/>
      <c r="L46" s="79"/>
      <c r="M46" s="79"/>
      <c r="N46" s="79"/>
      <c r="O46" s="75"/>
      <c r="P46" s="75"/>
    </row>
    <row r="47" spans="1:16" s="7" customFormat="1" ht="11.25" customHeight="1" x14ac:dyDescent="0.2">
      <c r="B47" s="33" t="s">
        <v>0</v>
      </c>
      <c r="C47" s="5"/>
      <c r="D47" s="75"/>
      <c r="E47" s="75"/>
      <c r="F47" s="75"/>
      <c r="G47" s="75"/>
      <c r="H47" s="75"/>
      <c r="I47" s="75"/>
      <c r="J47" s="75"/>
      <c r="K47" s="75"/>
      <c r="L47" s="75"/>
      <c r="M47" s="75"/>
      <c r="N47" s="75"/>
      <c r="O47" s="75"/>
      <c r="P47" s="75"/>
    </row>
    <row r="48" spans="1:16" s="7" customFormat="1" ht="35.25" customHeight="1" x14ac:dyDescent="0.2">
      <c r="B48" s="84" t="str">
        <f ca="1">IF(language4="EN",INDIRECT(ADDRESS(MATCH(B49,terms_sk,0)+1,2,1,1,"Slovnik")),B49)</f>
        <v>First and last name of the responsible person:</v>
      </c>
      <c r="C48" s="149"/>
      <c r="D48" s="150"/>
      <c r="E48" s="79"/>
      <c r="F48" s="79"/>
      <c r="G48" s="79"/>
      <c r="H48" s="79"/>
      <c r="I48" s="79"/>
      <c r="J48" s="79"/>
      <c r="K48" s="79"/>
      <c r="L48" s="79"/>
      <c r="M48" s="79"/>
      <c r="N48" s="79"/>
      <c r="O48" s="75"/>
      <c r="P48" s="75"/>
    </row>
    <row r="49" spans="2:16" s="7" customFormat="1" ht="11.25" customHeight="1" x14ac:dyDescent="0.2">
      <c r="B49" s="33" t="s">
        <v>42</v>
      </c>
      <c r="C49" s="5"/>
      <c r="D49" s="75" t="s">
        <v>13</v>
      </c>
      <c r="E49" s="75"/>
      <c r="F49" s="75"/>
      <c r="G49" s="75"/>
      <c r="H49" s="75"/>
      <c r="I49" s="75"/>
      <c r="J49" s="75"/>
      <c r="K49" s="75"/>
      <c r="L49" s="75"/>
      <c r="M49" s="75"/>
      <c r="N49" s="75"/>
      <c r="O49" s="75"/>
      <c r="P49" s="75"/>
    </row>
    <row r="50" spans="2:16" s="7" customFormat="1" ht="35.25" customHeight="1" x14ac:dyDescent="0.2">
      <c r="B50" s="6" t="str">
        <f ca="1">IF(language4="EN",INDIRECT(ADDRESS(MATCH(B51,terms_sk,0)+1,2,1,1,"Slovnik")),B51)</f>
        <v>Job Position:</v>
      </c>
      <c r="C50" s="149"/>
      <c r="D50" s="150"/>
      <c r="E50" s="79"/>
      <c r="F50" s="79"/>
      <c r="G50" s="79"/>
      <c r="H50" s="79"/>
      <c r="I50" s="79"/>
      <c r="J50" s="79"/>
      <c r="K50" s="79"/>
      <c r="L50" s="79"/>
      <c r="M50" s="79"/>
      <c r="N50" s="79"/>
      <c r="O50" s="75"/>
      <c r="P50" s="75"/>
    </row>
    <row r="51" spans="2:16" s="7" customFormat="1" ht="42.75" customHeight="1" x14ac:dyDescent="0.2">
      <c r="B51" s="33" t="s">
        <v>43</v>
      </c>
      <c r="D51" s="9"/>
      <c r="E51" s="9" t="s">
        <v>13</v>
      </c>
      <c r="F51" s="9"/>
      <c r="G51" s="9"/>
      <c r="H51" s="9"/>
      <c r="I51" s="9"/>
      <c r="J51" s="9"/>
      <c r="K51" s="9"/>
      <c r="L51" s="9"/>
      <c r="M51" s="9"/>
      <c r="N51" s="9"/>
      <c r="O51" s="75"/>
      <c r="P51" s="75"/>
    </row>
    <row r="52" spans="2:16" ht="42.75" customHeight="1" x14ac:dyDescent="0.2">
      <c r="O52" s="75"/>
      <c r="P52" s="75"/>
    </row>
    <row r="53" spans="2:16" x14ac:dyDescent="0.2">
      <c r="O53" s="75"/>
      <c r="P53" s="75"/>
    </row>
    <row r="54" spans="2:16" x14ac:dyDescent="0.2">
      <c r="O54" s="75"/>
      <c r="P54" s="75"/>
    </row>
    <row r="55" spans="2:16" x14ac:dyDescent="0.2">
      <c r="O55" s="75"/>
      <c r="P55" s="75"/>
    </row>
    <row r="56" spans="2:16" x14ac:dyDescent="0.2">
      <c r="O56" s="75"/>
      <c r="P56" s="75"/>
    </row>
    <row r="57" spans="2:16" x14ac:dyDescent="0.2">
      <c r="O57" s="75"/>
      <c r="P57" s="75"/>
    </row>
    <row r="58" spans="2:16" x14ac:dyDescent="0.2">
      <c r="O58" s="75"/>
      <c r="P58" s="75"/>
    </row>
    <row r="59" spans="2:16" x14ac:dyDescent="0.2">
      <c r="O59" s="75"/>
      <c r="P59" s="75"/>
    </row>
    <row r="60" spans="2:16" x14ac:dyDescent="0.2">
      <c r="O60" s="75"/>
      <c r="P60" s="75"/>
    </row>
    <row r="61" spans="2:16" x14ac:dyDescent="0.2">
      <c r="O61" s="75"/>
      <c r="P61" s="75"/>
    </row>
    <row r="62" spans="2:16" x14ac:dyDescent="0.2">
      <c r="O62" s="75"/>
      <c r="P62" s="75"/>
    </row>
    <row r="63" spans="2:16" x14ac:dyDescent="0.2">
      <c r="O63" s="75"/>
      <c r="P63" s="75"/>
    </row>
    <row r="64" spans="2:16" x14ac:dyDescent="0.2">
      <c r="O64" s="75"/>
      <c r="P64" s="75"/>
    </row>
    <row r="65" spans="15:16" x14ac:dyDescent="0.2">
      <c r="O65" s="75"/>
      <c r="P65" s="75"/>
    </row>
    <row r="66" spans="15:16" x14ac:dyDescent="0.2">
      <c r="O66" s="75"/>
      <c r="P66" s="75"/>
    </row>
    <row r="67" spans="15:16" x14ac:dyDescent="0.2">
      <c r="O67" s="75"/>
      <c r="P67" s="75"/>
    </row>
  </sheetData>
  <sheetProtection sheet="1" objects="1" scenarios="1" insertRows="0" deleteRows="0"/>
  <dataValidations count="3">
    <dataValidation type="list" allowBlank="1" showInputMessage="1" showErrorMessage="1" sqref="L3">
      <formula1>"SK,EN"</formula1>
    </dataValidation>
    <dataValidation type="list" allowBlank="1" showInputMessage="1" showErrorMessage="1" sqref="M14:M43">
      <formula1>type_of_expenditures</formula1>
    </dataValidation>
    <dataValidation type="list" allowBlank="1" showInputMessage="1" showErrorMessage="1" sqref="N14:N43">
      <formula1>budget_chapters</formula1>
    </dataValidation>
  </dataValidations>
  <pageMargins left="0.7" right="0.7" top="0.75" bottom="0.75" header="0.3" footer="0.3"/>
  <pageSetup scale="62" fitToHeight="0" orientation="landscape" horizontalDpi="300" verticalDpi="300" r:id="rId1"/>
  <legacy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1:B128"/>
  <sheetViews>
    <sheetView topLeftCell="A100" workbookViewId="0">
      <selection activeCell="B125" sqref="B125"/>
    </sheetView>
  </sheetViews>
  <sheetFormatPr defaultRowHeight="12.75" x14ac:dyDescent="0.2"/>
  <cols>
    <col min="1" max="1" width="28.7109375" customWidth="1"/>
  </cols>
  <sheetData>
    <row r="1" spans="1:2" x14ac:dyDescent="0.2">
      <c r="A1" s="2" t="s">
        <v>114</v>
      </c>
      <c r="B1" s="2" t="s">
        <v>117</v>
      </c>
    </row>
    <row r="2" spans="1:2" x14ac:dyDescent="0.2">
      <c r="A2" s="2" t="s">
        <v>44</v>
      </c>
      <c r="B2" s="2" t="s">
        <v>118</v>
      </c>
    </row>
    <row r="3" spans="1:2" x14ac:dyDescent="0.2">
      <c r="A3" s="2" t="s">
        <v>15</v>
      </c>
      <c r="B3" s="2" t="s">
        <v>119</v>
      </c>
    </row>
    <row r="4" spans="1:2" x14ac:dyDescent="0.2">
      <c r="A4" s="2" t="s">
        <v>34</v>
      </c>
      <c r="B4" s="2" t="s">
        <v>120</v>
      </c>
    </row>
    <row r="5" spans="1:2" x14ac:dyDescent="0.2">
      <c r="A5" s="2" t="s">
        <v>115</v>
      </c>
      <c r="B5" s="2" t="s">
        <v>121</v>
      </c>
    </row>
    <row r="6" spans="1:2" x14ac:dyDescent="0.2">
      <c r="A6" s="2" t="s">
        <v>45</v>
      </c>
      <c r="B6" s="2" t="s">
        <v>122</v>
      </c>
    </row>
    <row r="7" spans="1:2" x14ac:dyDescent="0.2">
      <c r="A7" t="s">
        <v>17</v>
      </c>
      <c r="B7" s="2" t="s">
        <v>123</v>
      </c>
    </row>
    <row r="8" spans="1:2" x14ac:dyDescent="0.2">
      <c r="A8" t="s">
        <v>19</v>
      </c>
      <c r="B8" s="2" t="s">
        <v>124</v>
      </c>
    </row>
    <row r="9" spans="1:2" x14ac:dyDescent="0.2">
      <c r="A9" t="s">
        <v>20</v>
      </c>
      <c r="B9" s="2" t="s">
        <v>125</v>
      </c>
    </row>
    <row r="10" spans="1:2" x14ac:dyDescent="0.2">
      <c r="A10" t="s">
        <v>21</v>
      </c>
      <c r="B10" s="2" t="s">
        <v>126</v>
      </c>
    </row>
    <row r="11" spans="1:2" x14ac:dyDescent="0.2">
      <c r="A11" t="s">
        <v>22</v>
      </c>
      <c r="B11" s="2" t="s">
        <v>127</v>
      </c>
    </row>
    <row r="12" spans="1:2" x14ac:dyDescent="0.2">
      <c r="A12" t="s">
        <v>23</v>
      </c>
      <c r="B12" s="2" t="s">
        <v>128</v>
      </c>
    </row>
    <row r="13" spans="1:2" x14ac:dyDescent="0.2">
      <c r="A13" t="s">
        <v>24</v>
      </c>
      <c r="B13" s="2" t="s">
        <v>129</v>
      </c>
    </row>
    <row r="14" spans="1:2" x14ac:dyDescent="0.2">
      <c r="A14" t="s">
        <v>25</v>
      </c>
      <c r="B14" s="2" t="s">
        <v>130</v>
      </c>
    </row>
    <row r="15" spans="1:2" x14ac:dyDescent="0.2">
      <c r="A15" t="s">
        <v>26</v>
      </c>
      <c r="B15" s="2" t="s">
        <v>131</v>
      </c>
    </row>
    <row r="16" spans="1:2" x14ac:dyDescent="0.2">
      <c r="A16" t="s">
        <v>18</v>
      </c>
      <c r="B16" s="2" t="s">
        <v>132</v>
      </c>
    </row>
    <row r="17" spans="1:2" x14ac:dyDescent="0.2">
      <c r="A17" t="s">
        <v>27</v>
      </c>
      <c r="B17" s="2" t="s">
        <v>133</v>
      </c>
    </row>
    <row r="18" spans="1:2" x14ac:dyDescent="0.2">
      <c r="A18" t="s">
        <v>28</v>
      </c>
      <c r="B18" s="2" t="s">
        <v>28</v>
      </c>
    </row>
    <row r="19" spans="1:2" x14ac:dyDescent="0.2">
      <c r="A19" t="s">
        <v>29</v>
      </c>
      <c r="B19" s="2" t="s">
        <v>29</v>
      </c>
    </row>
    <row r="20" spans="1:2" x14ac:dyDescent="0.2">
      <c r="A20" t="s">
        <v>30</v>
      </c>
      <c r="B20" s="2" t="s">
        <v>30</v>
      </c>
    </row>
    <row r="21" spans="1:2" x14ac:dyDescent="0.2">
      <c r="A21" t="s">
        <v>31</v>
      </c>
      <c r="B21" s="2" t="s">
        <v>31</v>
      </c>
    </row>
    <row r="22" spans="1:2" x14ac:dyDescent="0.2">
      <c r="A22" t="s">
        <v>32</v>
      </c>
      <c r="B22" s="2" t="s">
        <v>134</v>
      </c>
    </row>
    <row r="23" spans="1:2" x14ac:dyDescent="0.2">
      <c r="A23" s="2" t="s">
        <v>11</v>
      </c>
      <c r="B23" s="2" t="s">
        <v>135</v>
      </c>
    </row>
    <row r="24" spans="1:2" x14ac:dyDescent="0.2">
      <c r="A24" s="2" t="s">
        <v>3</v>
      </c>
      <c r="B24" s="2" t="s">
        <v>136</v>
      </c>
    </row>
    <row r="25" spans="1:2" x14ac:dyDescent="0.2">
      <c r="A25" t="s">
        <v>137</v>
      </c>
      <c r="B25" s="2" t="s">
        <v>138</v>
      </c>
    </row>
    <row r="26" spans="1:2" x14ac:dyDescent="0.2">
      <c r="A26" s="2" t="s">
        <v>4</v>
      </c>
      <c r="B26" s="2" t="s">
        <v>139</v>
      </c>
    </row>
    <row r="27" spans="1:2" x14ac:dyDescent="0.2">
      <c r="A27" t="s">
        <v>33</v>
      </c>
      <c r="B27" s="2" t="s">
        <v>140</v>
      </c>
    </row>
    <row r="28" spans="1:2" x14ac:dyDescent="0.2">
      <c r="A28" t="s">
        <v>40</v>
      </c>
      <c r="B28" s="2" t="s">
        <v>141</v>
      </c>
    </row>
    <row r="29" spans="1:2" x14ac:dyDescent="0.2">
      <c r="A29" t="s">
        <v>142</v>
      </c>
      <c r="B29" s="2" t="s">
        <v>143</v>
      </c>
    </row>
    <row r="30" spans="1:2" x14ac:dyDescent="0.2">
      <c r="A30" t="s">
        <v>46</v>
      </c>
      <c r="B30" s="2" t="s">
        <v>144</v>
      </c>
    </row>
    <row r="31" spans="1:2" x14ac:dyDescent="0.2">
      <c r="A31" s="2" t="s">
        <v>219</v>
      </c>
      <c r="B31" s="2" t="s">
        <v>220</v>
      </c>
    </row>
    <row r="32" spans="1:2" x14ac:dyDescent="0.2">
      <c r="A32" t="s">
        <v>116</v>
      </c>
      <c r="B32" s="2" t="s">
        <v>225</v>
      </c>
    </row>
    <row r="33" spans="1:2" x14ac:dyDescent="0.2">
      <c r="A33" t="s">
        <v>47</v>
      </c>
      <c r="B33" s="2" t="s">
        <v>145</v>
      </c>
    </row>
    <row r="34" spans="1:2" x14ac:dyDescent="0.2">
      <c r="A34" s="2" t="s">
        <v>215</v>
      </c>
      <c r="B34" s="2" t="s">
        <v>216</v>
      </c>
    </row>
    <row r="35" spans="1:2" x14ac:dyDescent="0.2">
      <c r="A35" s="2" t="s">
        <v>217</v>
      </c>
      <c r="B35" s="2" t="s">
        <v>218</v>
      </c>
    </row>
    <row r="36" spans="1:2" x14ac:dyDescent="0.2">
      <c r="A36" t="s">
        <v>137</v>
      </c>
      <c r="B36" s="2" t="s">
        <v>138</v>
      </c>
    </row>
    <row r="37" spans="1:2" x14ac:dyDescent="0.2">
      <c r="A37" s="2" t="s">
        <v>147</v>
      </c>
      <c r="B37" s="2" t="s">
        <v>148</v>
      </c>
    </row>
    <row r="38" spans="1:2" x14ac:dyDescent="0.2">
      <c r="A38" s="2" t="s">
        <v>149</v>
      </c>
      <c r="B38" s="2" t="s">
        <v>150</v>
      </c>
    </row>
    <row r="39" spans="1:2" x14ac:dyDescent="0.2">
      <c r="A39" t="s">
        <v>151</v>
      </c>
      <c r="B39" s="2" t="s">
        <v>152</v>
      </c>
    </row>
    <row r="40" spans="1:2" x14ac:dyDescent="0.2">
      <c r="A40" t="s">
        <v>159</v>
      </c>
      <c r="B40" s="2" t="s">
        <v>160</v>
      </c>
    </row>
    <row r="41" spans="1:2" x14ac:dyDescent="0.2">
      <c r="A41" s="2" t="s">
        <v>238</v>
      </c>
      <c r="B41" s="2" t="s">
        <v>239</v>
      </c>
    </row>
    <row r="42" spans="1:2" x14ac:dyDescent="0.2">
      <c r="A42" s="2" t="s">
        <v>162</v>
      </c>
      <c r="B42" s="2" t="s">
        <v>161</v>
      </c>
    </row>
    <row r="43" spans="1:2" x14ac:dyDescent="0.2">
      <c r="A43" s="2" t="s">
        <v>163</v>
      </c>
      <c r="B43" s="2" t="s">
        <v>164</v>
      </c>
    </row>
    <row r="44" spans="1:2" x14ac:dyDescent="0.2">
      <c r="A44" t="s">
        <v>1</v>
      </c>
      <c r="B44" t="s">
        <v>166</v>
      </c>
    </row>
    <row r="45" spans="1:2" x14ac:dyDescent="0.2">
      <c r="A45" t="s">
        <v>165</v>
      </c>
      <c r="B45" t="s">
        <v>167</v>
      </c>
    </row>
    <row r="46" spans="1:2" x14ac:dyDescent="0.2">
      <c r="A46" t="s">
        <v>5</v>
      </c>
      <c r="B46" t="s">
        <v>168</v>
      </c>
    </row>
    <row r="47" spans="1:2" x14ac:dyDescent="0.2">
      <c r="A47" t="s">
        <v>41</v>
      </c>
      <c r="B47" t="s">
        <v>169</v>
      </c>
    </row>
    <row r="48" spans="1:2" x14ac:dyDescent="0.2">
      <c r="A48" t="s">
        <v>16</v>
      </c>
      <c r="B48" s="2" t="s">
        <v>209</v>
      </c>
    </row>
    <row r="49" spans="1:2" x14ac:dyDescent="0.2">
      <c r="A49" s="2" t="s">
        <v>214</v>
      </c>
      <c r="B49" t="s">
        <v>170</v>
      </c>
    </row>
    <row r="50" spans="1:2" x14ac:dyDescent="0.2">
      <c r="A50" t="s">
        <v>38</v>
      </c>
      <c r="B50" t="s">
        <v>171</v>
      </c>
    </row>
    <row r="51" spans="1:2" x14ac:dyDescent="0.2">
      <c r="A51" t="s">
        <v>3</v>
      </c>
      <c r="B51" t="s">
        <v>136</v>
      </c>
    </row>
    <row r="52" spans="1:2" x14ac:dyDescent="0.2">
      <c r="A52" t="s">
        <v>35</v>
      </c>
      <c r="B52" t="s">
        <v>172</v>
      </c>
    </row>
    <row r="53" spans="1:2" x14ac:dyDescent="0.2">
      <c r="A53" t="s">
        <v>36</v>
      </c>
      <c r="B53" t="s">
        <v>173</v>
      </c>
    </row>
    <row r="54" spans="1:2" x14ac:dyDescent="0.2">
      <c r="A54" t="s">
        <v>37</v>
      </c>
      <c r="B54" t="s">
        <v>174</v>
      </c>
    </row>
    <row r="55" spans="1:2" x14ac:dyDescent="0.2">
      <c r="A55" t="s">
        <v>39</v>
      </c>
      <c r="B55" t="s">
        <v>175</v>
      </c>
    </row>
    <row r="56" spans="1:2" x14ac:dyDescent="0.2">
      <c r="A56" t="s">
        <v>2</v>
      </c>
      <c r="B56" t="s">
        <v>176</v>
      </c>
    </row>
    <row r="57" spans="1:2" x14ac:dyDescent="0.2">
      <c r="A57" s="2" t="s">
        <v>0</v>
      </c>
      <c r="B57" s="2" t="s">
        <v>177</v>
      </c>
    </row>
    <row r="58" spans="1:2" x14ac:dyDescent="0.2">
      <c r="A58" s="2" t="s">
        <v>42</v>
      </c>
      <c r="B58" s="2" t="s">
        <v>208</v>
      </c>
    </row>
    <row r="59" spans="1:2" x14ac:dyDescent="0.2">
      <c r="A59" s="2" t="s">
        <v>178</v>
      </c>
      <c r="B59" s="2" t="s">
        <v>180</v>
      </c>
    </row>
    <row r="60" spans="1:2" x14ac:dyDescent="0.2">
      <c r="A60" t="s">
        <v>14</v>
      </c>
      <c r="B60" s="2" t="s">
        <v>179</v>
      </c>
    </row>
    <row r="61" spans="1:2" x14ac:dyDescent="0.2">
      <c r="A61" t="s">
        <v>43</v>
      </c>
      <c r="B61" s="2" t="s">
        <v>181</v>
      </c>
    </row>
    <row r="62" spans="1:2" x14ac:dyDescent="0.2">
      <c r="A62" t="s">
        <v>182</v>
      </c>
      <c r="B62" s="2" t="s">
        <v>183</v>
      </c>
    </row>
    <row r="63" spans="1:2" x14ac:dyDescent="0.2">
      <c r="A63" t="s">
        <v>184</v>
      </c>
      <c r="B63" s="2" t="s">
        <v>185</v>
      </c>
    </row>
    <row r="64" spans="1:2" x14ac:dyDescent="0.2">
      <c r="A64" s="2" t="s">
        <v>228</v>
      </c>
      <c r="B64" s="2" t="s">
        <v>229</v>
      </c>
    </row>
    <row r="65" spans="1:2" x14ac:dyDescent="0.2">
      <c r="A65" t="s">
        <v>186</v>
      </c>
      <c r="B65" s="2" t="s">
        <v>194</v>
      </c>
    </row>
    <row r="66" spans="1:2" x14ac:dyDescent="0.2">
      <c r="A66" t="s">
        <v>187</v>
      </c>
      <c r="B66" s="2" t="s">
        <v>195</v>
      </c>
    </row>
    <row r="67" spans="1:2" x14ac:dyDescent="0.2">
      <c r="A67" t="s">
        <v>188</v>
      </c>
      <c r="B67" s="2" t="s">
        <v>196</v>
      </c>
    </row>
    <row r="68" spans="1:2" x14ac:dyDescent="0.2">
      <c r="A68" t="s">
        <v>189</v>
      </c>
      <c r="B68" s="2" t="s">
        <v>197</v>
      </c>
    </row>
    <row r="69" spans="1:2" x14ac:dyDescent="0.2">
      <c r="A69" t="s">
        <v>190</v>
      </c>
      <c r="B69" s="2" t="s">
        <v>198</v>
      </c>
    </row>
    <row r="70" spans="1:2" x14ac:dyDescent="0.2">
      <c r="A70" t="s">
        <v>230</v>
      </c>
      <c r="B70" s="2" t="s">
        <v>231</v>
      </c>
    </row>
    <row r="71" spans="1:2" x14ac:dyDescent="0.2">
      <c r="A71" t="s">
        <v>191</v>
      </c>
      <c r="B71" s="2" t="s">
        <v>199</v>
      </c>
    </row>
    <row r="72" spans="1:2" x14ac:dyDescent="0.2">
      <c r="A72" t="s">
        <v>192</v>
      </c>
      <c r="B72" s="2" t="s">
        <v>200</v>
      </c>
    </row>
    <row r="73" spans="1:2" x14ac:dyDescent="0.2">
      <c r="A73" t="s">
        <v>193</v>
      </c>
      <c r="B73" s="2" t="s">
        <v>201</v>
      </c>
    </row>
    <row r="74" spans="1:2" x14ac:dyDescent="0.2">
      <c r="A74" s="2" t="s">
        <v>202</v>
      </c>
      <c r="B74" s="2" t="s">
        <v>203</v>
      </c>
    </row>
    <row r="75" spans="1:2" x14ac:dyDescent="0.2">
      <c r="A75" s="2" t="s">
        <v>206</v>
      </c>
      <c r="B75" s="2" t="s">
        <v>207</v>
      </c>
    </row>
    <row r="76" spans="1:2" x14ac:dyDescent="0.2">
      <c r="A76" s="2" t="s">
        <v>210</v>
      </c>
      <c r="B76" s="2" t="s">
        <v>211</v>
      </c>
    </row>
    <row r="77" spans="1:2" x14ac:dyDescent="0.2">
      <c r="A77" s="2" t="s">
        <v>221</v>
      </c>
      <c r="B77" s="2" t="s">
        <v>223</v>
      </c>
    </row>
    <row r="78" spans="1:2" x14ac:dyDescent="0.2">
      <c r="A78" s="2" t="s">
        <v>222</v>
      </c>
      <c r="B78" s="2" t="s">
        <v>224</v>
      </c>
    </row>
    <row r="79" spans="1:2" x14ac:dyDescent="0.2">
      <c r="A79" s="2" t="s">
        <v>240</v>
      </c>
      <c r="B79" s="2" t="s">
        <v>241</v>
      </c>
    </row>
    <row r="80" spans="1:2" x14ac:dyDescent="0.2">
      <c r="A80" s="2" t="s">
        <v>242</v>
      </c>
      <c r="B80" s="2" t="s">
        <v>243</v>
      </c>
    </row>
    <row r="81" spans="1:2" x14ac:dyDescent="0.2">
      <c r="A81" t="s">
        <v>244</v>
      </c>
      <c r="B81" s="2" t="s">
        <v>253</v>
      </c>
    </row>
    <row r="82" spans="1:2" x14ac:dyDescent="0.2">
      <c r="A82" t="s">
        <v>245</v>
      </c>
      <c r="B82" s="2" t="s">
        <v>254</v>
      </c>
    </row>
    <row r="83" spans="1:2" x14ac:dyDescent="0.2">
      <c r="A83" t="s">
        <v>246</v>
      </c>
      <c r="B83" s="2" t="s">
        <v>255</v>
      </c>
    </row>
    <row r="84" spans="1:2" x14ac:dyDescent="0.2">
      <c r="A84" t="s">
        <v>247</v>
      </c>
      <c r="B84" s="2" t="s">
        <v>256</v>
      </c>
    </row>
    <row r="85" spans="1:2" x14ac:dyDescent="0.2">
      <c r="A85" t="s">
        <v>248</v>
      </c>
      <c r="B85" s="2" t="s">
        <v>257</v>
      </c>
    </row>
    <row r="86" spans="1:2" x14ac:dyDescent="0.2">
      <c r="A86" t="s">
        <v>249</v>
      </c>
      <c r="B86" s="2" t="s">
        <v>258</v>
      </c>
    </row>
    <row r="87" spans="1:2" x14ac:dyDescent="0.2">
      <c r="A87" t="s">
        <v>6</v>
      </c>
      <c r="B87" s="2" t="s">
        <v>259</v>
      </c>
    </row>
    <row r="88" spans="1:2" x14ac:dyDescent="0.2">
      <c r="A88" t="s">
        <v>250</v>
      </c>
      <c r="B88" s="2" t="s">
        <v>260</v>
      </c>
    </row>
    <row r="89" spans="1:2" x14ac:dyDescent="0.2">
      <c r="A89" t="s">
        <v>251</v>
      </c>
      <c r="B89" s="2" t="s">
        <v>261</v>
      </c>
    </row>
    <row r="90" spans="1:2" x14ac:dyDescent="0.2">
      <c r="A90" t="s">
        <v>3</v>
      </c>
      <c r="B90" s="2" t="s">
        <v>262</v>
      </c>
    </row>
    <row r="91" spans="1:2" x14ac:dyDescent="0.2">
      <c r="A91" t="s">
        <v>252</v>
      </c>
      <c r="B91" s="2" t="s">
        <v>263</v>
      </c>
    </row>
    <row r="92" spans="1:2" x14ac:dyDescent="0.2">
      <c r="A92" s="2" t="s">
        <v>265</v>
      </c>
      <c r="B92" s="2" t="s">
        <v>264</v>
      </c>
    </row>
    <row r="93" spans="1:2" x14ac:dyDescent="0.2">
      <c r="A93" s="2" t="s">
        <v>266</v>
      </c>
      <c r="B93" s="2" t="s">
        <v>267</v>
      </c>
    </row>
    <row r="94" spans="1:2" x14ac:dyDescent="0.2">
      <c r="A94" s="2" t="s">
        <v>268</v>
      </c>
      <c r="B94" s="2" t="s">
        <v>268</v>
      </c>
    </row>
    <row r="95" spans="1:2" x14ac:dyDescent="0.2">
      <c r="A95" s="2" t="s">
        <v>269</v>
      </c>
      <c r="B95" s="2" t="s">
        <v>270</v>
      </c>
    </row>
    <row r="96" spans="1:2" x14ac:dyDescent="0.2">
      <c r="A96" t="s">
        <v>271</v>
      </c>
      <c r="B96" s="2" t="s">
        <v>274</v>
      </c>
    </row>
    <row r="97" spans="1:2" x14ac:dyDescent="0.2">
      <c r="A97" t="s">
        <v>272</v>
      </c>
      <c r="B97" s="2" t="s">
        <v>273</v>
      </c>
    </row>
    <row r="98" spans="1:2" x14ac:dyDescent="0.2">
      <c r="A98" s="171" t="s">
        <v>275</v>
      </c>
      <c r="B98" t="s">
        <v>283</v>
      </c>
    </row>
    <row r="99" spans="1:2" x14ac:dyDescent="0.2">
      <c r="A99" s="171" t="s">
        <v>276</v>
      </c>
      <c r="B99" t="s">
        <v>285</v>
      </c>
    </row>
    <row r="100" spans="1:2" x14ac:dyDescent="0.2">
      <c r="A100" s="171" t="s">
        <v>277</v>
      </c>
      <c r="B100" t="s">
        <v>287</v>
      </c>
    </row>
    <row r="101" spans="1:2" x14ac:dyDescent="0.2">
      <c r="A101" s="171" t="s">
        <v>278</v>
      </c>
      <c r="B101" t="s">
        <v>289</v>
      </c>
    </row>
    <row r="102" spans="1:2" x14ac:dyDescent="0.2">
      <c r="A102" s="171" t="s">
        <v>279</v>
      </c>
      <c r="B102" t="s">
        <v>291</v>
      </c>
    </row>
    <row r="103" spans="1:2" x14ac:dyDescent="0.2">
      <c r="A103" s="171" t="s">
        <v>280</v>
      </c>
      <c r="B103" t="s">
        <v>293</v>
      </c>
    </row>
    <row r="104" spans="1:2" x14ac:dyDescent="0.2">
      <c r="A104" s="171" t="s">
        <v>281</v>
      </c>
      <c r="B104" t="s">
        <v>295</v>
      </c>
    </row>
    <row r="105" spans="1:2" x14ac:dyDescent="0.2">
      <c r="A105" s="171" t="s">
        <v>302</v>
      </c>
      <c r="B105" t="s">
        <v>284</v>
      </c>
    </row>
    <row r="106" spans="1:2" x14ac:dyDescent="0.2">
      <c r="A106" s="171" t="s">
        <v>303</v>
      </c>
      <c r="B106" t="s">
        <v>286</v>
      </c>
    </row>
    <row r="107" spans="1:2" x14ac:dyDescent="0.2">
      <c r="A107" s="171" t="s">
        <v>304</v>
      </c>
      <c r="B107" t="s">
        <v>288</v>
      </c>
    </row>
    <row r="108" spans="1:2" x14ac:dyDescent="0.2">
      <c r="A108" s="171" t="s">
        <v>305</v>
      </c>
      <c r="B108" t="s">
        <v>290</v>
      </c>
    </row>
    <row r="109" spans="1:2" x14ac:dyDescent="0.2">
      <c r="A109" s="171" t="s">
        <v>306</v>
      </c>
      <c r="B109" t="s">
        <v>292</v>
      </c>
    </row>
    <row r="110" spans="1:2" x14ac:dyDescent="0.2">
      <c r="A110" s="171" t="s">
        <v>307</v>
      </c>
      <c r="B110" t="s">
        <v>294</v>
      </c>
    </row>
    <row r="111" spans="1:2" x14ac:dyDescent="0.2">
      <c r="A111" s="171" t="s">
        <v>308</v>
      </c>
      <c r="B111" t="s">
        <v>296</v>
      </c>
    </row>
    <row r="112" spans="1:2" x14ac:dyDescent="0.2">
      <c r="A112" s="171" t="s">
        <v>309</v>
      </c>
      <c r="B112" t="s">
        <v>297</v>
      </c>
    </row>
    <row r="113" spans="1:2" x14ac:dyDescent="0.2">
      <c r="A113" s="171" t="s">
        <v>310</v>
      </c>
      <c r="B113" t="s">
        <v>298</v>
      </c>
    </row>
    <row r="114" spans="1:2" x14ac:dyDescent="0.2">
      <c r="A114" s="171" t="s">
        <v>311</v>
      </c>
      <c r="B114" t="s">
        <v>299</v>
      </c>
    </row>
    <row r="115" spans="1:2" x14ac:dyDescent="0.2">
      <c r="A115" s="171" t="s">
        <v>312</v>
      </c>
      <c r="B115" t="s">
        <v>300</v>
      </c>
    </row>
    <row r="116" spans="1:2" x14ac:dyDescent="0.2">
      <c r="A116" s="171" t="s">
        <v>313</v>
      </c>
      <c r="B116" t="s">
        <v>301</v>
      </c>
    </row>
    <row r="117" spans="1:2" x14ac:dyDescent="0.2">
      <c r="A117" t="s">
        <v>319</v>
      </c>
      <c r="B117" t="s">
        <v>320</v>
      </c>
    </row>
    <row r="118" spans="1:2" x14ac:dyDescent="0.2">
      <c r="A118" t="s">
        <v>321</v>
      </c>
      <c r="B118" t="s">
        <v>322</v>
      </c>
    </row>
    <row r="119" spans="1:2" x14ac:dyDescent="0.2">
      <c r="A119" t="s">
        <v>323</v>
      </c>
      <c r="B119" t="s">
        <v>324</v>
      </c>
    </row>
    <row r="120" spans="1:2" x14ac:dyDescent="0.2">
      <c r="A120" t="s">
        <v>325</v>
      </c>
      <c r="B120" t="s">
        <v>326</v>
      </c>
    </row>
    <row r="121" spans="1:2" x14ac:dyDescent="0.2">
      <c r="A121" t="s">
        <v>327</v>
      </c>
      <c r="B121" t="s">
        <v>328</v>
      </c>
    </row>
    <row r="122" spans="1:2" x14ac:dyDescent="0.2">
      <c r="A122" t="s">
        <v>329</v>
      </c>
      <c r="B122" t="s">
        <v>330</v>
      </c>
    </row>
    <row r="123" spans="1:2" x14ac:dyDescent="0.2">
      <c r="A123" t="s">
        <v>331</v>
      </c>
      <c r="B123" t="s">
        <v>332</v>
      </c>
    </row>
    <row r="124" spans="1:2" x14ac:dyDescent="0.2">
      <c r="A124" s="2" t="s">
        <v>343</v>
      </c>
      <c r="B124" s="2" t="s">
        <v>344</v>
      </c>
    </row>
    <row r="125" spans="1:2" x14ac:dyDescent="0.2">
      <c r="A125" t="s">
        <v>333</v>
      </c>
      <c r="B125" t="s">
        <v>336</v>
      </c>
    </row>
    <row r="126" spans="1:2" x14ac:dyDescent="0.2">
      <c r="A126" t="s">
        <v>338</v>
      </c>
      <c r="B126" s="2" t="s">
        <v>339</v>
      </c>
    </row>
    <row r="127" spans="1:2" x14ac:dyDescent="0.2">
      <c r="A127" t="s">
        <v>340</v>
      </c>
    </row>
    <row r="128" spans="1:2" x14ac:dyDescent="0.2">
      <c r="A128" s="2" t="s">
        <v>341</v>
      </c>
      <c r="B128" s="2" t="s">
        <v>342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Q65"/>
  <sheetViews>
    <sheetView workbookViewId="0">
      <selection activeCell="Q2" sqref="Q2:Q6"/>
    </sheetView>
  </sheetViews>
  <sheetFormatPr defaultRowHeight="12.75" x14ac:dyDescent="0.2"/>
  <cols>
    <col min="1" max="1" width="15.85546875" customWidth="1"/>
    <col min="2" max="2" width="17.42578125" customWidth="1"/>
    <col min="3" max="3" width="9.85546875" customWidth="1"/>
    <col min="12" max="12" width="12" customWidth="1"/>
    <col min="13" max="13" width="14.85546875" bestFit="1" customWidth="1"/>
    <col min="14" max="14" width="16" customWidth="1"/>
  </cols>
  <sheetData>
    <row r="1" spans="1:17" x14ac:dyDescent="0.2">
      <c r="A1" s="2" t="s">
        <v>111</v>
      </c>
      <c r="B1" s="2" t="s">
        <v>112</v>
      </c>
      <c r="C1" s="2" t="s">
        <v>110</v>
      </c>
      <c r="E1" s="2" t="s">
        <v>154</v>
      </c>
      <c r="F1" s="2" t="s">
        <v>155</v>
      </c>
      <c r="G1" s="2" t="s">
        <v>204</v>
      </c>
      <c r="H1" s="2" t="s">
        <v>205</v>
      </c>
      <c r="I1" s="2" t="s">
        <v>227</v>
      </c>
      <c r="J1" s="2" t="s">
        <v>232</v>
      </c>
      <c r="K1" s="2" t="s">
        <v>235</v>
      </c>
      <c r="L1" s="2" t="s">
        <v>271</v>
      </c>
      <c r="M1" s="2" t="s">
        <v>282</v>
      </c>
      <c r="N1" s="2" t="s">
        <v>272</v>
      </c>
      <c r="O1" s="2" t="s">
        <v>314</v>
      </c>
      <c r="P1" s="2" t="s">
        <v>18</v>
      </c>
      <c r="Q1" s="2" t="s">
        <v>315</v>
      </c>
    </row>
    <row r="2" spans="1:17" x14ac:dyDescent="0.2">
      <c r="A2" s="2" t="s">
        <v>102</v>
      </c>
      <c r="B2" s="2" t="s">
        <v>103</v>
      </c>
      <c r="C2" s="2">
        <v>275</v>
      </c>
      <c r="E2" s="2" t="s">
        <v>153</v>
      </c>
      <c r="F2" s="2" t="s">
        <v>156</v>
      </c>
      <c r="G2" s="40">
        <v>43466</v>
      </c>
      <c r="H2" t="str">
        <f t="shared" ref="H2:H33" si="0">IF(language="EN",TEXT(G2,"[$-409]MMMM YYYY"),TEXT(G2,"MMMM YYYY"))</f>
        <v>január 2019</v>
      </c>
      <c r="I2" s="74">
        <v>9.59</v>
      </c>
      <c r="J2" t="s">
        <v>233</v>
      </c>
      <c r="K2" t="s">
        <v>236</v>
      </c>
      <c r="L2" s="171" t="s">
        <v>275</v>
      </c>
      <c r="M2" t="str">
        <f t="shared" ref="M2:M8" ca="1" si="1">IF(language4="EN",INDIRECT(ADDRESS(MATCH(L2,terms_sk,0)+1,2,1,1,"Slovnik")),L2)</f>
        <v>Cost of staff assigned to the project</v>
      </c>
      <c r="N2" s="171" t="s">
        <v>302</v>
      </c>
      <c r="O2" t="str">
        <f t="shared" ref="O2:O13" ca="1" si="2">IF(language4="EN",INDIRECT(ADDRESS(MATCH(N2,terms_sk,0)+1,2,1,1,"Slovnik")),N2)</f>
        <v>Investment costs - Infrastructure</v>
      </c>
      <c r="P2" s="172" t="s">
        <v>27</v>
      </c>
      <c r="Q2" t="str">
        <f ca="1">IF(language4="EN",INDIRECT(ADDRESS(MATCH(P2,terms_sk,0)+1,2,1,1,"Slovnik")),P2)</f>
        <v>Project Promoter</v>
      </c>
    </row>
    <row r="3" spans="1:17" x14ac:dyDescent="0.2">
      <c r="A3" s="2" t="s">
        <v>104</v>
      </c>
      <c r="B3" s="2" t="s">
        <v>105</v>
      </c>
      <c r="C3" s="2">
        <v>349</v>
      </c>
      <c r="E3" s="2" t="s">
        <v>157</v>
      </c>
      <c r="F3" s="2" t="s">
        <v>158</v>
      </c>
      <c r="G3" s="40">
        <v>43497</v>
      </c>
      <c r="H3" t="str">
        <f t="shared" si="0"/>
        <v>február 2019</v>
      </c>
      <c r="J3" t="s">
        <v>234</v>
      </c>
      <c r="K3" t="s">
        <v>237</v>
      </c>
      <c r="L3" s="171" t="s">
        <v>276</v>
      </c>
      <c r="M3" t="str">
        <f t="shared" ca="1" si="1"/>
        <v>Travel and subsistence allowances for staff</v>
      </c>
      <c r="N3" s="171" t="s">
        <v>303</v>
      </c>
      <c r="O3" t="str">
        <f t="shared" ca="1" si="2"/>
        <v>Investment costs - Equipment</v>
      </c>
      <c r="P3" s="172" t="s">
        <v>28</v>
      </c>
      <c r="Q3" t="str">
        <f ca="1">IF(language4="EN",INDIRECT(ADDRESS(MATCH(P3,terms_sk,0)+1,2,1,1,"Slovnik")),P3)</f>
        <v>Partner1</v>
      </c>
    </row>
    <row r="4" spans="1:17" x14ac:dyDescent="0.2">
      <c r="A4" s="2" t="s">
        <v>107</v>
      </c>
      <c r="B4" s="2" t="s">
        <v>106</v>
      </c>
      <c r="C4" s="2">
        <v>348</v>
      </c>
      <c r="G4" s="40">
        <v>43525</v>
      </c>
      <c r="H4" t="str">
        <f t="shared" si="0"/>
        <v>marec 2019</v>
      </c>
      <c r="L4" s="171" t="s">
        <v>277</v>
      </c>
      <c r="M4" t="str">
        <f t="shared" ca="1" si="1"/>
        <v>Cost of new or second hand equipment</v>
      </c>
      <c r="N4" s="171" t="s">
        <v>304</v>
      </c>
      <c r="O4" t="str">
        <f t="shared" ca="1" si="2"/>
        <v>Investment costs - Other assets</v>
      </c>
      <c r="P4" s="172" t="s">
        <v>29</v>
      </c>
      <c r="Q4" t="str">
        <f ca="1">IF(language4="EN",INDIRECT(ADDRESS(MATCH(P4,terms_sk,0)+1,2,1,1,"Slovnik")),P4)</f>
        <v>Partner2</v>
      </c>
    </row>
    <row r="5" spans="1:17" x14ac:dyDescent="0.2">
      <c r="A5" s="2" t="s">
        <v>97</v>
      </c>
      <c r="B5" s="2" t="s">
        <v>71</v>
      </c>
      <c r="C5">
        <v>205</v>
      </c>
      <c r="G5" s="40">
        <v>43556</v>
      </c>
      <c r="H5" t="str">
        <f t="shared" si="0"/>
        <v>apríl 2019</v>
      </c>
      <c r="L5" s="171" t="s">
        <v>278</v>
      </c>
      <c r="M5" t="str">
        <f t="shared" ca="1" si="1"/>
        <v>Land and real estate</v>
      </c>
      <c r="N5" s="171" t="s">
        <v>305</v>
      </c>
      <c r="O5" t="str">
        <f t="shared" ca="1" si="2"/>
        <v>Current expenses - on staff</v>
      </c>
      <c r="P5" s="172" t="s">
        <v>30</v>
      </c>
      <c r="Q5" t="str">
        <f ca="1">IF(language4="EN",INDIRECT(ADDRESS(MATCH(P5,terms_sk,0)+1,2,1,1,"Slovnik")),P5)</f>
        <v>Partner3</v>
      </c>
    </row>
    <row r="6" spans="1:17" x14ac:dyDescent="0.2">
      <c r="A6" s="2" t="s">
        <v>146</v>
      </c>
      <c r="B6" s="2" t="s">
        <v>146</v>
      </c>
      <c r="C6" s="2">
        <v>0</v>
      </c>
      <c r="G6" s="40">
        <v>43586</v>
      </c>
      <c r="H6" t="str">
        <f t="shared" si="0"/>
        <v>máj 2019</v>
      </c>
      <c r="L6" s="171" t="s">
        <v>279</v>
      </c>
      <c r="M6" t="str">
        <f t="shared" ca="1" si="1"/>
        <v>Consumables and supplies</v>
      </c>
      <c r="N6" s="171" t="s">
        <v>306</v>
      </c>
      <c r="O6" t="str">
        <f t="shared" ca="1" si="2"/>
        <v>Current expenses - mandatory publicity</v>
      </c>
      <c r="P6" s="172" t="s">
        <v>31</v>
      </c>
      <c r="Q6" t="str">
        <f ca="1">IF(language4="EN",INDIRECT(ADDRESS(MATCH(P6,terms_sk,0)+1,2,1,1,"Slovnik")),P6)</f>
        <v>Partner4</v>
      </c>
    </row>
    <row r="7" spans="1:17" x14ac:dyDescent="0.2">
      <c r="A7" s="2" t="s">
        <v>76</v>
      </c>
      <c r="B7" s="2" t="s">
        <v>48</v>
      </c>
      <c r="C7">
        <v>225</v>
      </c>
      <c r="G7" s="40">
        <v>43617</v>
      </c>
      <c r="H7" t="str">
        <f t="shared" si="0"/>
        <v>jún 2019</v>
      </c>
      <c r="L7" s="171" t="s">
        <v>280</v>
      </c>
      <c r="M7" t="str">
        <f t="shared" ca="1" si="1"/>
        <v>Costs entailed by other contracts</v>
      </c>
      <c r="N7" s="171" t="s">
        <v>307</v>
      </c>
      <c r="O7" t="str">
        <f t="shared" ca="1" si="2"/>
        <v>Current expenses - propagation and dissemination</v>
      </c>
    </row>
    <row r="8" spans="1:17" x14ac:dyDescent="0.2">
      <c r="A8" s="2" t="s">
        <v>77</v>
      </c>
      <c r="B8" s="2" t="s">
        <v>49</v>
      </c>
      <c r="C8">
        <v>232</v>
      </c>
      <c r="G8" s="40">
        <v>43647</v>
      </c>
      <c r="H8" t="str">
        <f t="shared" si="0"/>
        <v>júl 2019</v>
      </c>
      <c r="L8" s="171" t="s">
        <v>281</v>
      </c>
      <c r="M8" t="str">
        <f t="shared" ca="1" si="1"/>
        <v>Costs arising from project contract</v>
      </c>
      <c r="N8" s="171" t="s">
        <v>308</v>
      </c>
      <c r="O8" t="str">
        <f t="shared" ca="1" si="2"/>
        <v>Current expenses - purchase of material</v>
      </c>
    </row>
    <row r="9" spans="1:17" x14ac:dyDescent="0.2">
      <c r="A9" s="2" t="s">
        <v>78</v>
      </c>
      <c r="B9" s="2" t="s">
        <v>50</v>
      </c>
      <c r="C9">
        <v>227</v>
      </c>
      <c r="G9" s="40">
        <v>43678</v>
      </c>
      <c r="H9" t="str">
        <f t="shared" si="0"/>
        <v>august 2019</v>
      </c>
      <c r="N9" s="171" t="s">
        <v>309</v>
      </c>
      <c r="O9" t="str">
        <f t="shared" ca="1" si="2"/>
        <v>Current expenses - travel</v>
      </c>
    </row>
    <row r="10" spans="1:17" x14ac:dyDescent="0.2">
      <c r="A10" s="2" t="s">
        <v>79</v>
      </c>
      <c r="B10" s="2" t="s">
        <v>51</v>
      </c>
      <c r="C10">
        <v>180</v>
      </c>
      <c r="G10" s="40">
        <v>43709</v>
      </c>
      <c r="H10" t="str">
        <f t="shared" si="0"/>
        <v>september 2019</v>
      </c>
      <c r="N10" s="171" t="s">
        <v>310</v>
      </c>
      <c r="O10" t="str">
        <f t="shared" ca="1" si="2"/>
        <v>Current expenses - office equipment</v>
      </c>
    </row>
    <row r="11" spans="1:17" x14ac:dyDescent="0.2">
      <c r="A11" s="2" t="s">
        <v>80</v>
      </c>
      <c r="B11" s="2" t="s">
        <v>52</v>
      </c>
      <c r="C11">
        <v>230</v>
      </c>
      <c r="G11" s="40">
        <v>43739</v>
      </c>
      <c r="H11" t="str">
        <f t="shared" si="0"/>
        <v>október 2019</v>
      </c>
      <c r="N11" s="171" t="s">
        <v>311</v>
      </c>
      <c r="O11" t="str">
        <f t="shared" ca="1" si="2"/>
        <v>Current expenses - running costs</v>
      </c>
    </row>
    <row r="12" spans="1:17" x14ac:dyDescent="0.2">
      <c r="A12" s="2" t="s">
        <v>53</v>
      </c>
      <c r="B12" s="2" t="s">
        <v>53</v>
      </c>
      <c r="C12">
        <v>238</v>
      </c>
      <c r="G12" s="40">
        <v>43770</v>
      </c>
      <c r="H12" t="str">
        <f t="shared" si="0"/>
        <v>november 2019</v>
      </c>
      <c r="N12" s="171" t="s">
        <v>312</v>
      </c>
      <c r="O12" t="str">
        <f t="shared" ca="1" si="2"/>
        <v>Current expenses - depreciation</v>
      </c>
    </row>
    <row r="13" spans="1:17" x14ac:dyDescent="0.2">
      <c r="A13" s="2" t="s">
        <v>81</v>
      </c>
      <c r="B13" s="2" t="s">
        <v>54</v>
      </c>
      <c r="C13">
        <v>270</v>
      </c>
      <c r="G13" s="40">
        <v>43800</v>
      </c>
      <c r="H13" t="str">
        <f t="shared" si="0"/>
        <v>december 2019</v>
      </c>
      <c r="N13" s="171" t="s">
        <v>313</v>
      </c>
      <c r="O13" t="str">
        <f t="shared" ca="1" si="2"/>
        <v>Current expenses - other</v>
      </c>
    </row>
    <row r="14" spans="1:17" x14ac:dyDescent="0.2">
      <c r="A14" s="2" t="s">
        <v>82</v>
      </c>
      <c r="B14" s="2" t="s">
        <v>55</v>
      </c>
      <c r="C14">
        <v>181</v>
      </c>
      <c r="G14" s="40">
        <v>43831</v>
      </c>
      <c r="H14" t="str">
        <f t="shared" si="0"/>
        <v>január 2020</v>
      </c>
    </row>
    <row r="15" spans="1:17" x14ac:dyDescent="0.2">
      <c r="A15" s="2" t="s">
        <v>83</v>
      </c>
      <c r="B15" s="2" t="s">
        <v>56</v>
      </c>
      <c r="C15">
        <v>244</v>
      </c>
      <c r="G15" s="40">
        <v>43862</v>
      </c>
      <c r="H15" t="str">
        <f t="shared" si="0"/>
        <v>február 2020</v>
      </c>
    </row>
    <row r="16" spans="1:17" x14ac:dyDescent="0.2">
      <c r="A16" s="2" t="s">
        <v>84</v>
      </c>
      <c r="B16" s="2" t="s">
        <v>57</v>
      </c>
      <c r="C16">
        <v>245</v>
      </c>
      <c r="G16" s="40">
        <v>43891</v>
      </c>
      <c r="H16" t="str">
        <f t="shared" si="0"/>
        <v>marec 2020</v>
      </c>
    </row>
    <row r="17" spans="1:8" x14ac:dyDescent="0.2">
      <c r="A17" s="2" t="s">
        <v>85</v>
      </c>
      <c r="B17" s="2" t="s">
        <v>58</v>
      </c>
      <c r="C17">
        <v>208</v>
      </c>
      <c r="G17" s="40">
        <v>43922</v>
      </c>
      <c r="H17" t="str">
        <f t="shared" si="0"/>
        <v>apríl 2020</v>
      </c>
    </row>
    <row r="18" spans="1:8" x14ac:dyDescent="0.2">
      <c r="A18" s="2" t="s">
        <v>86</v>
      </c>
      <c r="B18" s="2" t="s">
        <v>59</v>
      </c>
      <c r="C18">
        <v>222</v>
      </c>
      <c r="G18" s="40">
        <v>43952</v>
      </c>
      <c r="H18" t="str">
        <f t="shared" si="0"/>
        <v>máj 2020</v>
      </c>
    </row>
    <row r="19" spans="1:8" x14ac:dyDescent="0.2">
      <c r="A19" s="2" t="s">
        <v>87</v>
      </c>
      <c r="B19" s="2" t="s">
        <v>60</v>
      </c>
      <c r="C19">
        <v>222</v>
      </c>
      <c r="G19" s="40">
        <v>43983</v>
      </c>
      <c r="H19" t="str">
        <f t="shared" si="0"/>
        <v>jún 2020</v>
      </c>
    </row>
    <row r="20" spans="1:8" x14ac:dyDescent="0.2">
      <c r="A20" s="2" t="s">
        <v>88</v>
      </c>
      <c r="B20" s="2" t="s">
        <v>61</v>
      </c>
      <c r="C20">
        <v>254</v>
      </c>
      <c r="G20" s="40">
        <v>44013</v>
      </c>
      <c r="H20" t="str">
        <f t="shared" si="0"/>
        <v>júl 2020</v>
      </c>
    </row>
    <row r="21" spans="1:8" x14ac:dyDescent="0.2">
      <c r="A21" s="2" t="s">
        <v>89</v>
      </c>
      <c r="B21" s="2" t="s">
        <v>62</v>
      </c>
      <c r="C21">
        <v>230</v>
      </c>
      <c r="G21" s="40">
        <v>44044</v>
      </c>
      <c r="H21" t="str">
        <f t="shared" si="0"/>
        <v>august 2020</v>
      </c>
    </row>
    <row r="22" spans="1:8" x14ac:dyDescent="0.2">
      <c r="A22" s="2" t="s">
        <v>90</v>
      </c>
      <c r="B22" s="2" t="s">
        <v>63</v>
      </c>
      <c r="C22">
        <v>211</v>
      </c>
      <c r="G22" s="40">
        <v>44075</v>
      </c>
      <c r="H22" t="str">
        <f t="shared" si="0"/>
        <v>september 2020</v>
      </c>
    </row>
    <row r="23" spans="1:8" x14ac:dyDescent="0.2">
      <c r="A23" s="2" t="s">
        <v>91</v>
      </c>
      <c r="B23" s="2" t="s">
        <v>64</v>
      </c>
      <c r="C23">
        <v>183</v>
      </c>
      <c r="G23" s="40">
        <v>44105</v>
      </c>
      <c r="H23" t="str">
        <f t="shared" si="0"/>
        <v>október 2020</v>
      </c>
    </row>
    <row r="24" spans="1:8" x14ac:dyDescent="0.2">
      <c r="A24" s="2" t="s">
        <v>92</v>
      </c>
      <c r="B24" s="2" t="s">
        <v>65</v>
      </c>
      <c r="C24">
        <v>237</v>
      </c>
      <c r="G24" s="40">
        <v>44136</v>
      </c>
      <c r="H24" t="str">
        <f t="shared" si="0"/>
        <v>november 2020</v>
      </c>
    </row>
    <row r="25" spans="1:8" x14ac:dyDescent="0.2">
      <c r="A25" s="2" t="s">
        <v>66</v>
      </c>
      <c r="B25" s="2" t="s">
        <v>66</v>
      </c>
      <c r="C25">
        <v>205</v>
      </c>
      <c r="G25" s="40">
        <v>44166</v>
      </c>
      <c r="H25" t="str">
        <f t="shared" si="0"/>
        <v>december 2020</v>
      </c>
    </row>
    <row r="26" spans="1:8" x14ac:dyDescent="0.2">
      <c r="A26" s="2" t="s">
        <v>93</v>
      </c>
      <c r="B26" s="2" t="s">
        <v>67</v>
      </c>
      <c r="C26">
        <v>263</v>
      </c>
      <c r="G26" s="40">
        <v>44197</v>
      </c>
      <c r="H26" t="str">
        <f t="shared" si="0"/>
        <v>január 2021</v>
      </c>
    </row>
    <row r="27" spans="1:8" x14ac:dyDescent="0.2">
      <c r="A27" s="2" t="s">
        <v>94</v>
      </c>
      <c r="B27" s="2" t="s">
        <v>68</v>
      </c>
      <c r="C27">
        <v>217</v>
      </c>
      <c r="G27" s="40">
        <v>44228</v>
      </c>
      <c r="H27" t="str">
        <f t="shared" si="0"/>
        <v>február 2021</v>
      </c>
    </row>
    <row r="28" spans="1:8" x14ac:dyDescent="0.2">
      <c r="A28" s="2" t="s">
        <v>95</v>
      </c>
      <c r="B28" s="2" t="s">
        <v>69</v>
      </c>
      <c r="C28">
        <v>204</v>
      </c>
      <c r="G28" s="40">
        <v>44256</v>
      </c>
      <c r="H28" t="str">
        <f t="shared" si="0"/>
        <v>marec 2021</v>
      </c>
    </row>
    <row r="29" spans="1:8" x14ac:dyDescent="0.2">
      <c r="A29" s="2" t="s">
        <v>96</v>
      </c>
      <c r="B29" s="2" t="s">
        <v>70</v>
      </c>
      <c r="C29">
        <v>222</v>
      </c>
      <c r="G29" s="40">
        <v>44287</v>
      </c>
      <c r="H29" t="str">
        <f t="shared" si="0"/>
        <v>apríl 2021</v>
      </c>
    </row>
    <row r="30" spans="1:8" x14ac:dyDescent="0.2">
      <c r="A30" s="2" t="s">
        <v>98</v>
      </c>
      <c r="B30" s="2" t="s">
        <v>72</v>
      </c>
      <c r="C30">
        <v>180</v>
      </c>
      <c r="G30" s="40">
        <v>44317</v>
      </c>
      <c r="H30" t="str">
        <f t="shared" si="0"/>
        <v>máj 2021</v>
      </c>
    </row>
    <row r="31" spans="1:8" x14ac:dyDescent="0.2">
      <c r="A31" s="2" t="s">
        <v>99</v>
      </c>
      <c r="B31" s="2" t="s">
        <v>73</v>
      </c>
      <c r="C31">
        <v>212</v>
      </c>
      <c r="G31" s="40">
        <v>44348</v>
      </c>
      <c r="H31" t="str">
        <f t="shared" si="0"/>
        <v>jún 2021</v>
      </c>
    </row>
    <row r="32" spans="1:8" x14ac:dyDescent="0.2">
      <c r="A32" s="2" t="s">
        <v>100</v>
      </c>
      <c r="B32" s="2" t="s">
        <v>74</v>
      </c>
      <c r="C32">
        <v>257</v>
      </c>
      <c r="G32" s="40">
        <v>44378</v>
      </c>
      <c r="H32" t="str">
        <f t="shared" si="0"/>
        <v>júl 2021</v>
      </c>
    </row>
    <row r="33" spans="1:8" x14ac:dyDescent="0.2">
      <c r="A33" s="2" t="s">
        <v>108</v>
      </c>
      <c r="B33" s="2" t="s">
        <v>109</v>
      </c>
      <c r="C33" s="2">
        <v>348</v>
      </c>
      <c r="G33" s="40">
        <v>44409</v>
      </c>
      <c r="H33" t="str">
        <f t="shared" si="0"/>
        <v>august 2021</v>
      </c>
    </row>
    <row r="34" spans="1:8" x14ac:dyDescent="0.2">
      <c r="A34" s="2" t="s">
        <v>101</v>
      </c>
      <c r="B34" s="2" t="s">
        <v>75</v>
      </c>
      <c r="C34">
        <v>276</v>
      </c>
      <c r="G34" s="40">
        <v>44440</v>
      </c>
      <c r="H34" t="str">
        <f t="shared" ref="H34:H65" si="3">IF(language="EN",TEXT(G34,"[$-409]MMMM YYYY"),TEXT(G34,"MMMM YYYY"))</f>
        <v>september 2021</v>
      </c>
    </row>
    <row r="35" spans="1:8" x14ac:dyDescent="0.2">
      <c r="G35" s="40">
        <v>44470</v>
      </c>
      <c r="H35" t="str">
        <f t="shared" si="3"/>
        <v>október 2021</v>
      </c>
    </row>
    <row r="36" spans="1:8" x14ac:dyDescent="0.2">
      <c r="G36" s="40">
        <v>44501</v>
      </c>
      <c r="H36" t="str">
        <f t="shared" si="3"/>
        <v>november 2021</v>
      </c>
    </row>
    <row r="37" spans="1:8" x14ac:dyDescent="0.2">
      <c r="G37" s="40">
        <v>44531</v>
      </c>
      <c r="H37" t="str">
        <f t="shared" si="3"/>
        <v>december 2021</v>
      </c>
    </row>
    <row r="38" spans="1:8" x14ac:dyDescent="0.2">
      <c r="G38" s="40">
        <v>44562</v>
      </c>
      <c r="H38" t="str">
        <f t="shared" si="3"/>
        <v>január 2022</v>
      </c>
    </row>
    <row r="39" spans="1:8" x14ac:dyDescent="0.2">
      <c r="G39" s="40">
        <v>44593</v>
      </c>
      <c r="H39" t="str">
        <f t="shared" si="3"/>
        <v>február 2022</v>
      </c>
    </row>
    <row r="40" spans="1:8" x14ac:dyDescent="0.2">
      <c r="G40" s="40">
        <v>44621</v>
      </c>
      <c r="H40" t="str">
        <f t="shared" si="3"/>
        <v>marec 2022</v>
      </c>
    </row>
    <row r="41" spans="1:8" x14ac:dyDescent="0.2">
      <c r="G41" s="40">
        <v>44652</v>
      </c>
      <c r="H41" t="str">
        <f t="shared" si="3"/>
        <v>apríl 2022</v>
      </c>
    </row>
    <row r="42" spans="1:8" x14ac:dyDescent="0.2">
      <c r="G42" s="40">
        <v>44682</v>
      </c>
      <c r="H42" t="str">
        <f t="shared" si="3"/>
        <v>máj 2022</v>
      </c>
    </row>
    <row r="43" spans="1:8" x14ac:dyDescent="0.2">
      <c r="G43" s="40">
        <v>44713</v>
      </c>
      <c r="H43" t="str">
        <f t="shared" si="3"/>
        <v>jún 2022</v>
      </c>
    </row>
    <row r="44" spans="1:8" x14ac:dyDescent="0.2">
      <c r="G44" s="40">
        <v>44743</v>
      </c>
      <c r="H44" t="str">
        <f t="shared" si="3"/>
        <v>júl 2022</v>
      </c>
    </row>
    <row r="45" spans="1:8" x14ac:dyDescent="0.2">
      <c r="G45" s="40">
        <v>44774</v>
      </c>
      <c r="H45" t="str">
        <f t="shared" si="3"/>
        <v>august 2022</v>
      </c>
    </row>
    <row r="46" spans="1:8" x14ac:dyDescent="0.2">
      <c r="G46" s="40">
        <v>44805</v>
      </c>
      <c r="H46" t="str">
        <f t="shared" si="3"/>
        <v>september 2022</v>
      </c>
    </row>
    <row r="47" spans="1:8" x14ac:dyDescent="0.2">
      <c r="G47" s="40">
        <v>44835</v>
      </c>
      <c r="H47" t="str">
        <f t="shared" si="3"/>
        <v>október 2022</v>
      </c>
    </row>
    <row r="48" spans="1:8" x14ac:dyDescent="0.2">
      <c r="G48" s="40">
        <v>44866</v>
      </c>
      <c r="H48" t="str">
        <f t="shared" si="3"/>
        <v>november 2022</v>
      </c>
    </row>
    <row r="49" spans="7:8" x14ac:dyDescent="0.2">
      <c r="G49" s="40">
        <v>44896</v>
      </c>
      <c r="H49" t="str">
        <f t="shared" si="3"/>
        <v>december 2022</v>
      </c>
    </row>
    <row r="50" spans="7:8" x14ac:dyDescent="0.2">
      <c r="G50" s="40">
        <v>44927</v>
      </c>
      <c r="H50" t="str">
        <f t="shared" si="3"/>
        <v>január 2023</v>
      </c>
    </row>
    <row r="51" spans="7:8" x14ac:dyDescent="0.2">
      <c r="G51" s="40">
        <v>44958</v>
      </c>
      <c r="H51" t="str">
        <f t="shared" si="3"/>
        <v>február 2023</v>
      </c>
    </row>
    <row r="52" spans="7:8" x14ac:dyDescent="0.2">
      <c r="G52" s="40">
        <v>44986</v>
      </c>
      <c r="H52" t="str">
        <f t="shared" si="3"/>
        <v>marec 2023</v>
      </c>
    </row>
    <row r="53" spans="7:8" x14ac:dyDescent="0.2">
      <c r="G53" s="40">
        <v>45017</v>
      </c>
      <c r="H53" t="str">
        <f t="shared" si="3"/>
        <v>apríl 2023</v>
      </c>
    </row>
    <row r="54" spans="7:8" x14ac:dyDescent="0.2">
      <c r="G54" s="40">
        <v>45047</v>
      </c>
      <c r="H54" t="str">
        <f t="shared" si="3"/>
        <v>máj 2023</v>
      </c>
    </row>
    <row r="55" spans="7:8" x14ac:dyDescent="0.2">
      <c r="G55" s="40">
        <v>45078</v>
      </c>
      <c r="H55" t="str">
        <f t="shared" si="3"/>
        <v>jún 2023</v>
      </c>
    </row>
    <row r="56" spans="7:8" x14ac:dyDescent="0.2">
      <c r="G56" s="40">
        <v>45108</v>
      </c>
      <c r="H56" t="str">
        <f t="shared" si="3"/>
        <v>júl 2023</v>
      </c>
    </row>
    <row r="57" spans="7:8" x14ac:dyDescent="0.2">
      <c r="G57" s="40">
        <v>45139</v>
      </c>
      <c r="H57" t="str">
        <f t="shared" si="3"/>
        <v>august 2023</v>
      </c>
    </row>
    <row r="58" spans="7:8" x14ac:dyDescent="0.2">
      <c r="G58" s="40">
        <v>45170</v>
      </c>
      <c r="H58" t="str">
        <f t="shared" si="3"/>
        <v>september 2023</v>
      </c>
    </row>
    <row r="59" spans="7:8" x14ac:dyDescent="0.2">
      <c r="G59" s="40">
        <v>45200</v>
      </c>
      <c r="H59" t="str">
        <f t="shared" si="3"/>
        <v>október 2023</v>
      </c>
    </row>
    <row r="60" spans="7:8" x14ac:dyDescent="0.2">
      <c r="G60" s="40">
        <v>45231</v>
      </c>
      <c r="H60" t="str">
        <f t="shared" si="3"/>
        <v>november 2023</v>
      </c>
    </row>
    <row r="61" spans="7:8" x14ac:dyDescent="0.2">
      <c r="G61" s="40">
        <v>45261</v>
      </c>
      <c r="H61" t="str">
        <f t="shared" si="3"/>
        <v>december 2023</v>
      </c>
    </row>
    <row r="62" spans="7:8" x14ac:dyDescent="0.2">
      <c r="G62" s="40">
        <v>45292</v>
      </c>
      <c r="H62" t="str">
        <f t="shared" si="3"/>
        <v>január 2024</v>
      </c>
    </row>
    <row r="63" spans="7:8" x14ac:dyDescent="0.2">
      <c r="G63" s="40">
        <v>45323</v>
      </c>
      <c r="H63" t="str">
        <f t="shared" si="3"/>
        <v>február 2024</v>
      </c>
    </row>
    <row r="64" spans="7:8" x14ac:dyDescent="0.2">
      <c r="G64" s="40">
        <v>45352</v>
      </c>
      <c r="H64" t="str">
        <f t="shared" si="3"/>
        <v>marec 2024</v>
      </c>
    </row>
    <row r="65" spans="7:8" x14ac:dyDescent="0.2">
      <c r="G65" s="40">
        <v>45383</v>
      </c>
      <c r="H65" t="str">
        <f t="shared" si="3"/>
        <v>apríl 2024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22</vt:i4>
      </vt:variant>
    </vt:vector>
  </HeadingPairs>
  <TitlesOfParts>
    <vt:vector size="30" baseType="lpstr">
      <vt:lpstr>Zamestnanci_Staff</vt:lpstr>
      <vt:lpstr>Employees_DPP</vt:lpstr>
      <vt:lpstr>Cestovne_Travel</vt:lpstr>
      <vt:lpstr>In_kind</vt:lpstr>
      <vt:lpstr>Nepriame_naklady</vt:lpstr>
      <vt:lpstr>Rezerva</vt:lpstr>
      <vt:lpstr>Slovnik</vt:lpstr>
      <vt:lpstr>Ciselniky</vt:lpstr>
      <vt:lpstr>budget_chapters</vt:lpstr>
      <vt:lpstr>Cesta</vt:lpstr>
      <vt:lpstr>Countries</vt:lpstr>
      <vt:lpstr>entities</vt:lpstr>
      <vt:lpstr>in_kind_rate</vt:lpstr>
      <vt:lpstr>Krajiny</vt:lpstr>
      <vt:lpstr>language</vt:lpstr>
      <vt:lpstr>language1</vt:lpstr>
      <vt:lpstr>language2</vt:lpstr>
      <vt:lpstr>language3</vt:lpstr>
      <vt:lpstr>language4</vt:lpstr>
      <vt:lpstr>language5</vt:lpstr>
      <vt:lpstr>months</vt:lpstr>
      <vt:lpstr>Cestovne_Travel!Oblasť_tlače</vt:lpstr>
      <vt:lpstr>Employees_DPP!Oblasť_tlače</vt:lpstr>
      <vt:lpstr>odpoved</vt:lpstr>
      <vt:lpstr>Per_Diems_Rates</vt:lpstr>
      <vt:lpstr>response</vt:lpstr>
      <vt:lpstr>table_per_diems</vt:lpstr>
      <vt:lpstr>terms_sk</vt:lpstr>
      <vt:lpstr>Trip</vt:lpstr>
      <vt:lpstr>type_of_expenditures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Kovalcik Radomir</dc:creator>
  <cp:lastModifiedBy>Mojzis, Jaroslav</cp:lastModifiedBy>
  <cp:lastPrinted>2020-03-26T11:20:28Z</cp:lastPrinted>
  <dcterms:created xsi:type="dcterms:W3CDTF">2006-02-15T08:54:01Z</dcterms:created>
  <dcterms:modified xsi:type="dcterms:W3CDTF">2022-08-23T06:31:03Z</dcterms:modified>
</cp:coreProperties>
</file>